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5 ZKK\ZKK_Železnica_Karavanke_predor_trasa\ZKK programi\Razpisna dokumentacija ZKK\"/>
    </mc:Choice>
  </mc:AlternateContent>
  <bookViews>
    <workbookView xWindow="0" yWindow="0" windowWidth="28800" windowHeight="11700"/>
  </bookViews>
  <sheets>
    <sheet name="Rekapitulacija" sheetId="5" r:id="rId1"/>
    <sheet name="Trasa izven" sheetId="1" r:id="rId2"/>
    <sheet name="Predor" sheetId="4" r:id="rId3"/>
  </sheets>
  <definedNames>
    <definedName name="_xlnm.Print_Area" localSheetId="2">Predor!$A$1:$K$303</definedName>
    <definedName name="_xlnm.Print_Area" localSheetId="1">'Trasa izven'!$A$1:$M$310</definedName>
  </definedNames>
  <calcPr calcId="162913"/>
</workbook>
</file>

<file path=xl/calcChain.xml><?xml version="1.0" encoding="utf-8"?>
<calcChain xmlns="http://schemas.openxmlformats.org/spreadsheetml/2006/main">
  <c r="K280" i="4" l="1"/>
  <c r="K279" i="4"/>
  <c r="K274" i="4"/>
  <c r="K268" i="4"/>
  <c r="K267" i="4"/>
  <c r="K264" i="4"/>
  <c r="K261" i="4"/>
  <c r="K260" i="4"/>
  <c r="K259" i="4"/>
  <c r="K258" i="4"/>
  <c r="K257" i="4"/>
  <c r="K256" i="4"/>
  <c r="K255" i="4"/>
  <c r="K254" i="4"/>
  <c r="K253" i="4"/>
  <c r="K250" i="4"/>
  <c r="K244" i="4"/>
  <c r="K243" i="4"/>
  <c r="K232" i="4"/>
  <c r="K230" i="4"/>
  <c r="K229" i="4"/>
  <c r="K222" i="4"/>
  <c r="K221" i="4"/>
  <c r="K216" i="4"/>
  <c r="K215" i="4"/>
  <c r="K214" i="4"/>
  <c r="K213" i="4"/>
  <c r="K209" i="4"/>
  <c r="K208" i="4"/>
  <c r="K182" i="4"/>
  <c r="K181" i="4"/>
  <c r="K180" i="4"/>
  <c r="K179" i="4"/>
  <c r="K178" i="4"/>
  <c r="K177" i="4"/>
  <c r="K176" i="4"/>
  <c r="K173" i="4"/>
  <c r="K161" i="4"/>
  <c r="K160" i="4"/>
  <c r="K159" i="4"/>
  <c r="K158" i="4"/>
  <c r="K157" i="4"/>
  <c r="K156" i="4"/>
  <c r="K155" i="4"/>
  <c r="K150" i="4"/>
  <c r="K149" i="4"/>
  <c r="K148" i="4"/>
  <c r="K146" i="4"/>
  <c r="K139" i="4"/>
  <c r="K135" i="4"/>
  <c r="K134" i="4"/>
  <c r="K133" i="4"/>
  <c r="K132" i="4"/>
  <c r="K131" i="4"/>
  <c r="K126" i="4"/>
  <c r="K125" i="4"/>
  <c r="K120" i="4"/>
  <c r="K119" i="4"/>
  <c r="K117" i="4"/>
  <c r="K115" i="4"/>
  <c r="K114" i="4"/>
  <c r="K109" i="4"/>
  <c r="K108" i="4"/>
  <c r="K102" i="4"/>
  <c r="K101" i="4"/>
  <c r="K95" i="4"/>
  <c r="K94" i="4"/>
  <c r="K93" i="4"/>
  <c r="K92" i="4"/>
  <c r="K90" i="4"/>
  <c r="K89" i="4"/>
  <c r="K86" i="4"/>
  <c r="K85" i="4"/>
  <c r="K84" i="4"/>
  <c r="K83" i="4"/>
  <c r="K82" i="4"/>
  <c r="K81" i="4"/>
  <c r="K80" i="4"/>
  <c r="K73" i="4"/>
  <c r="K68" i="4"/>
  <c r="K67" i="4"/>
  <c r="K66" i="4"/>
  <c r="K65" i="4"/>
  <c r="K64" i="4"/>
  <c r="K63" i="4"/>
  <c r="K62" i="4"/>
  <c r="K61" i="4"/>
  <c r="K60" i="4"/>
  <c r="K59" i="4"/>
  <c r="K58" i="4"/>
  <c r="K54" i="4"/>
  <c r="K52" i="4"/>
  <c r="K49" i="4"/>
  <c r="K47" i="4"/>
  <c r="K46" i="4"/>
  <c r="K44" i="4"/>
  <c r="K43" i="4"/>
  <c r="K40" i="4"/>
  <c r="K39" i="4"/>
  <c r="K38" i="4"/>
  <c r="K37" i="4"/>
  <c r="K36" i="4"/>
  <c r="K35" i="4"/>
  <c r="K31" i="4"/>
  <c r="K30" i="4"/>
  <c r="K29" i="4"/>
  <c r="K28" i="4"/>
  <c r="K27" i="4"/>
  <c r="K26" i="4"/>
  <c r="K25" i="4"/>
  <c r="K24" i="4"/>
  <c r="K23" i="4"/>
  <c r="K22" i="4"/>
  <c r="K21" i="4"/>
  <c r="K20" i="4"/>
  <c r="K141" i="4" l="1"/>
  <c r="K283" i="4"/>
  <c r="K293" i="4"/>
  <c r="K290" i="4"/>
  <c r="K296" i="4"/>
  <c r="K185" i="4"/>
  <c r="K301" i="4" l="1"/>
  <c r="G4" i="5" s="1"/>
  <c r="M76" i="1"/>
  <c r="M99" i="1"/>
  <c r="I99" i="1"/>
  <c r="M68" i="1"/>
  <c r="M67" i="1"/>
  <c r="M66" i="1"/>
  <c r="I61" i="1"/>
  <c r="I60" i="1"/>
  <c r="I57" i="1"/>
  <c r="I56" i="1"/>
  <c r="I55" i="1"/>
  <c r="M265" i="1" l="1"/>
  <c r="M266" i="1"/>
  <c r="M271" i="1" l="1"/>
  <c r="M270" i="1"/>
  <c r="M205" i="1"/>
  <c r="M204" i="1"/>
  <c r="M203" i="1"/>
  <c r="M202" i="1"/>
  <c r="G50" i="1"/>
  <c r="G49" i="1"/>
  <c r="G48" i="1"/>
  <c r="G47" i="1"/>
  <c r="G46" i="1"/>
  <c r="M250" i="1" l="1"/>
  <c r="M285" i="1"/>
  <c r="M294" i="1" l="1"/>
  <c r="M293" i="1"/>
  <c r="M292" i="1"/>
  <c r="M291" i="1"/>
  <c r="M306" i="1" l="1"/>
  <c r="M195" i="1" l="1"/>
  <c r="M194" i="1"/>
  <c r="M140" i="1"/>
  <c r="M132" i="1"/>
  <c r="M126" i="1"/>
  <c r="M303" i="1"/>
  <c r="M300" i="1"/>
  <c r="M190" i="1"/>
  <c r="M189" i="1"/>
  <c r="M188" i="1"/>
  <c r="M187" i="1"/>
  <c r="M186" i="1"/>
  <c r="M185" i="1"/>
  <c r="M173" i="1"/>
  <c r="M168" i="1"/>
  <c r="M167" i="1"/>
  <c r="M139" i="1"/>
  <c r="M129" i="1"/>
  <c r="M98" i="1"/>
  <c r="M97" i="1"/>
  <c r="M96" i="1"/>
  <c r="M81" i="1"/>
  <c r="M29" i="1"/>
  <c r="I141" i="1" l="1"/>
  <c r="I140" i="1"/>
  <c r="I139" i="1"/>
  <c r="M284" i="1" l="1"/>
  <c r="M281" i="1"/>
  <c r="M280" i="1"/>
  <c r="M279" i="1"/>
  <c r="M278" i="1"/>
  <c r="M277" i="1"/>
  <c r="M276" i="1"/>
  <c r="M275" i="1"/>
  <c r="M261" i="1"/>
  <c r="M260" i="1"/>
  <c r="M259" i="1"/>
  <c r="M258" i="1"/>
  <c r="M257" i="1"/>
  <c r="M256" i="1"/>
  <c r="M255" i="1"/>
  <c r="M249" i="1"/>
  <c r="M248" i="1"/>
  <c r="M247" i="1"/>
  <c r="M246" i="1"/>
  <c r="M245" i="1"/>
  <c r="I134" i="1" l="1"/>
  <c r="I133" i="1"/>
  <c r="I132" i="1"/>
  <c r="M181" i="1" l="1"/>
  <c r="M182" i="1"/>
  <c r="M183" i="1"/>
  <c r="M180" i="1"/>
  <c r="M154" i="1"/>
  <c r="M153" i="1"/>
  <c r="M109" i="1"/>
  <c r="M110" i="1"/>
  <c r="M111" i="1"/>
  <c r="M108" i="1"/>
  <c r="I109" i="1"/>
  <c r="I110" i="1"/>
  <c r="I111" i="1"/>
  <c r="I108" i="1"/>
  <c r="M104" i="1"/>
  <c r="M103" i="1"/>
  <c r="I104" i="1"/>
  <c r="I103" i="1"/>
  <c r="M92" i="1"/>
  <c r="M93" i="1"/>
  <c r="M94" i="1"/>
  <c r="M95" i="1"/>
  <c r="M91" i="1"/>
  <c r="I92" i="1"/>
  <c r="I93" i="1"/>
  <c r="I94" i="1"/>
  <c r="I95" i="1"/>
  <c r="I96" i="1"/>
  <c r="I97" i="1"/>
  <c r="I98" i="1"/>
  <c r="I91" i="1"/>
  <c r="M77" i="1"/>
  <c r="M78" i="1"/>
  <c r="M79" i="1"/>
  <c r="M82" i="1"/>
  <c r="M83" i="1"/>
  <c r="M84" i="1"/>
  <c r="M85" i="1"/>
  <c r="I77" i="1"/>
  <c r="I78" i="1"/>
  <c r="I79" i="1"/>
  <c r="I80" i="1"/>
  <c r="I81" i="1"/>
  <c r="I82" i="1"/>
  <c r="I83" i="1"/>
  <c r="I84" i="1"/>
  <c r="I85" i="1"/>
  <c r="I76" i="1"/>
  <c r="M47" i="1"/>
  <c r="M48" i="1"/>
  <c r="M49" i="1"/>
  <c r="M50" i="1"/>
  <c r="M46" i="1"/>
  <c r="I47" i="1"/>
  <c r="I48" i="1"/>
  <c r="I49" i="1"/>
  <c r="I50" i="1"/>
  <c r="I46" i="1"/>
  <c r="M36" i="1"/>
  <c r="M37" i="1"/>
  <c r="M38" i="1"/>
  <c r="M39" i="1"/>
  <c r="M40" i="1"/>
  <c r="M41" i="1"/>
  <c r="M42" i="1"/>
  <c r="M35" i="1"/>
  <c r="I36" i="1"/>
  <c r="I37" i="1"/>
  <c r="I38" i="1"/>
  <c r="I39" i="1"/>
  <c r="I40" i="1"/>
  <c r="I41" i="1"/>
  <c r="I42" i="1"/>
  <c r="I35" i="1"/>
  <c r="M309" i="1" l="1"/>
  <c r="G2" i="5" s="1"/>
  <c r="G6" i="5" s="1"/>
  <c r="G7" i="5" s="1"/>
  <c r="G8" i="5" s="1"/>
</calcChain>
</file>

<file path=xl/sharedStrings.xml><?xml version="1.0" encoding="utf-8"?>
<sst xmlns="http://schemas.openxmlformats.org/spreadsheetml/2006/main" count="1273" uniqueCount="578">
  <si>
    <t>Naročnik:</t>
  </si>
  <si>
    <t>Veljavna regulativa</t>
  </si>
  <si>
    <t xml:space="preserve">   Obseg del</t>
  </si>
  <si>
    <t>Notranja kontrola</t>
  </si>
  <si>
    <t>Zunanja kontrola</t>
  </si>
  <si>
    <t>enota mere</t>
  </si>
  <si>
    <t>količina</t>
  </si>
  <si>
    <t>število</t>
  </si>
  <si>
    <t>1  ZEMELJSKA DELA IN TEMELJENJE</t>
  </si>
  <si>
    <t>1.1  Ogledi in konzultacije</t>
  </si>
  <si>
    <t>Eurokod 7</t>
  </si>
  <si>
    <t xml:space="preserve">   - Ogled terena in temeljnih tal (sondažni izkopi)</t>
  </si>
  <si>
    <t>1.2   Temeljna tla  (trasa - zemeljski objekti)</t>
  </si>
  <si>
    <t>TSC 06.711</t>
  </si>
  <si>
    <t>TSC 06.720</t>
  </si>
  <si>
    <t xml:space="preserve">   -  vlažnost (zemljine)</t>
  </si>
  <si>
    <t>SIST -TS CEN ISO/TS 17892-1</t>
  </si>
  <si>
    <t xml:space="preserve">   - delež humoznih primesi</t>
  </si>
  <si>
    <t>SIST EN 1744-1, T15.1</t>
  </si>
  <si>
    <t xml:space="preserve">   - konsistenčne meje vezlivih zemljin</t>
  </si>
  <si>
    <t>SIST -TS CEN ISO/TS 17892-12</t>
  </si>
  <si>
    <t xml:space="preserve">   - zrnavost nevezljivih zemljin</t>
  </si>
  <si>
    <t>SIST EN 933-1</t>
  </si>
  <si>
    <t xml:space="preserve">   - preskus po Proctorju</t>
  </si>
  <si>
    <t>SIST EN 13286-2</t>
  </si>
  <si>
    <t xml:space="preserve">   - gostota in vlažnost (z izotopsko sondo)</t>
  </si>
  <si>
    <t>- natezne karakteristike</t>
  </si>
  <si>
    <t>EN ISO 10319</t>
  </si>
  <si>
    <t>- prebodna trdnost</t>
  </si>
  <si>
    <t>EN ISO 12236</t>
  </si>
  <si>
    <t>- dinamični prebod</t>
  </si>
  <si>
    <t>EN ISO 13433</t>
  </si>
  <si>
    <t>- vodoprepustnost</t>
  </si>
  <si>
    <t>EN ISO 11058</t>
  </si>
  <si>
    <t>- karakteristična velikost por</t>
  </si>
  <si>
    <t>EN ISO 12956</t>
  </si>
  <si>
    <t xml:space="preserve">   - odvzem vzorca - deponija</t>
  </si>
  <si>
    <t>SIST EN 932-1</t>
  </si>
  <si>
    <t xml:space="preserve">   - zrnavost (deponija)</t>
  </si>
  <si>
    <t xml:space="preserve">   - zrnavost (po vgradnji)</t>
  </si>
  <si>
    <t xml:space="preserve">   - oblika zrn (drobljenost)</t>
  </si>
  <si>
    <t>SIST EN 933-4</t>
  </si>
  <si>
    <t xml:space="preserve">   - humoznost</t>
  </si>
  <si>
    <t>SIST EN 1744-1, T.15.1</t>
  </si>
  <si>
    <t xml:space="preserve">   - ravnost in višina planuma</t>
  </si>
  <si>
    <t>TSC 06.610</t>
  </si>
  <si>
    <t xml:space="preserve">   - sodelovanje z nadzorom</t>
  </si>
  <si>
    <t>2  SPODNJE NOSILNE PLASTI</t>
  </si>
  <si>
    <t>2.1.1 Predhodni preskusi (deponija)</t>
  </si>
  <si>
    <t xml:space="preserve">   - odvzem vzorca</t>
  </si>
  <si>
    <t xml:space="preserve">   - zrnavost zmesi zrn</t>
  </si>
  <si>
    <t>SIST EN 933-8</t>
  </si>
  <si>
    <t xml:space="preserve">   - oblika grobih zrn</t>
  </si>
  <si>
    <t xml:space="preserve">   - delež organskih primesi</t>
  </si>
  <si>
    <t xml:space="preserve">   - odpornost proti drobljenju (LA)</t>
  </si>
  <si>
    <t>SIST EN 1097-2</t>
  </si>
  <si>
    <t xml:space="preserve">   - odpornost proti obrabi (micro Deval)</t>
  </si>
  <si>
    <t>SIST EN 1097-1</t>
  </si>
  <si>
    <t>* če je ugotovljen delež delce &gt;0,063 mm večji od 3% se izvede preiskava metilen modro</t>
  </si>
  <si>
    <t>2.1.2 Preskusi pri vgrajevanju</t>
  </si>
  <si>
    <t>2.1.3  Preskusi vgrajene NNP</t>
  </si>
  <si>
    <t xml:space="preserve"> t</t>
  </si>
  <si>
    <t>*</t>
  </si>
  <si>
    <t>objekt</t>
  </si>
  <si>
    <t>Kontrola kakovosti betona  v betonarni v skladu s SIST EN 206 in SIST 1026.</t>
  </si>
  <si>
    <t xml:space="preserve">Za betone za prednapete objekte mora izvajalec določiti tudi posebne lastnosti betona: </t>
  </si>
  <si>
    <t xml:space="preserve">- lezenje, - krčenje, na 180 dni - modul elastičnosti </t>
  </si>
  <si>
    <t xml:space="preserve"> Po določilih standarda SIST EN 13670 in SIST EN 13670/A101:</t>
  </si>
  <si>
    <t xml:space="preserve">   - pregled</t>
  </si>
  <si>
    <t xml:space="preserve">   - pri izvajanju betonarskih del</t>
  </si>
  <si>
    <t>mesečno</t>
  </si>
  <si>
    <t>SIST EN 12350-1</t>
  </si>
  <si>
    <t xml:space="preserve">   - konsistenca (s posedom stožca)</t>
  </si>
  <si>
    <t>SIST EN 12350-2</t>
  </si>
  <si>
    <t>**</t>
  </si>
  <si>
    <t xml:space="preserve">   - vsebnost por (pri aeriranih betonih NOZT )</t>
  </si>
  <si>
    <t>SIST EN 12350-7</t>
  </si>
  <si>
    <t xml:space="preserve">   - vsebnost por (pri aeriranih betonih OPZT -S)</t>
  </si>
  <si>
    <t>5*</t>
  </si>
  <si>
    <t>* vsaka dobavljena količina</t>
  </si>
  <si>
    <t>** 2x mesečno</t>
  </si>
  <si>
    <t>SIST EN 12390-3</t>
  </si>
  <si>
    <t>100 *</t>
  </si>
  <si>
    <t xml:space="preserve"> 10% -15%</t>
  </si>
  <si>
    <t>SIST EN 12390-7</t>
  </si>
  <si>
    <t xml:space="preserve">   - neprepustnost za vodo</t>
  </si>
  <si>
    <t>SIST EN 12390-8</t>
  </si>
  <si>
    <t>500 **</t>
  </si>
  <si>
    <t xml:space="preserve">   - odpornost proti zmrzovanju (NOZT )</t>
  </si>
  <si>
    <t>SIST 1026</t>
  </si>
  <si>
    <t>2000***</t>
  </si>
  <si>
    <t>***</t>
  </si>
  <si>
    <t>SIST EN ISO 15630-1</t>
  </si>
  <si>
    <t>40-50</t>
  </si>
  <si>
    <t xml:space="preserve"> - dimenzijska in geometrijska kontrola  </t>
  </si>
  <si>
    <t xml:space="preserve"> - preiskave (Rm/ ReH (Rp0,2), Agt, strižne sile, upogib)</t>
  </si>
  <si>
    <t xml:space="preserve"> SIST EN ISO 15630-2</t>
  </si>
  <si>
    <t>SIST EN ISO 15630-2</t>
  </si>
  <si>
    <t>1*</t>
  </si>
  <si>
    <t xml:space="preserve"> kos</t>
  </si>
  <si>
    <t>kos</t>
  </si>
  <si>
    <t>SIST EN 10002-1</t>
  </si>
  <si>
    <t>SIST EN ISO 6506-1</t>
  </si>
  <si>
    <t>SIST EN ISO 1461</t>
  </si>
  <si>
    <t>Opomba: pri preverjeni istočasni nabavi ena preisk. lahko tudi za več objektov</t>
  </si>
  <si>
    <t>Končno poročilo o kvaliteti izvedenih del vključiti v poročilo pod t. 9.2</t>
  </si>
  <si>
    <t>spektrometrična metoda</t>
  </si>
  <si>
    <t xml:space="preserve">   - polimerne drenažne cevi</t>
  </si>
  <si>
    <t xml:space="preserve">   - dimenzije</t>
  </si>
  <si>
    <t>SIST EN ISO 3126</t>
  </si>
  <si>
    <t xml:space="preserve">   - skupna odprta površina rež</t>
  </si>
  <si>
    <t>DIN 4262-1</t>
  </si>
  <si>
    <t xml:space="preserve">   - togost</t>
  </si>
  <si>
    <t>SIST EN ISO 9969</t>
  </si>
  <si>
    <t xml:space="preserve">   - odpornost na udarce</t>
  </si>
  <si>
    <t>ISO 11172</t>
  </si>
  <si>
    <t>3000 *</t>
  </si>
  <si>
    <t xml:space="preserve">   - polimerne kanalizacijske cevi s prosto gladino</t>
  </si>
  <si>
    <t xml:space="preserve">   - fleksibilost obroča</t>
  </si>
  <si>
    <t>SIST EN 1446</t>
  </si>
  <si>
    <t>SIST EN 744</t>
  </si>
  <si>
    <t xml:space="preserve">   - kanalete iz cementnega betona</t>
  </si>
  <si>
    <t>SIST EN 1433, EN 1340</t>
  </si>
  <si>
    <t xml:space="preserve">   - cevi iz cementnega betona</t>
  </si>
  <si>
    <t>SIST EN 1916</t>
  </si>
  <si>
    <t>* najmanj 1 x na objekt za vsak proizvod/proizvajalec</t>
  </si>
  <si>
    <t>SIST EN 1610</t>
  </si>
  <si>
    <t>SIST EN 1090-1</t>
  </si>
  <si>
    <t>d) strokovna ocena izvedbe konstukcije</t>
  </si>
  <si>
    <t>SIST EN 1090-2</t>
  </si>
  <si>
    <t xml:space="preserve">  - mehanske lastnosti (Rm, Re)</t>
  </si>
  <si>
    <t xml:space="preserve">  - kemijska analiza materiala</t>
  </si>
  <si>
    <t xml:space="preserve">  - debelina in oprijem prevlek</t>
  </si>
  <si>
    <t xml:space="preserve">  - mehanske lastnosti </t>
  </si>
  <si>
    <t xml:space="preserve">  -  kemijska analiza materiala</t>
  </si>
  <si>
    <t>SIST EN ISO 2409</t>
  </si>
  <si>
    <t xml:space="preserve">  - zaščita proti izpadanju (SIST EN 1794-1)</t>
  </si>
  <si>
    <t>SIST EN 1794-1</t>
  </si>
  <si>
    <t xml:space="preserve"> - pregled izvedbe ograj za zaščito pred hrupom</t>
  </si>
  <si>
    <t>izjava o lastnostih</t>
  </si>
  <si>
    <t xml:space="preserve">   - prostorninska masa</t>
  </si>
  <si>
    <t xml:space="preserve">   - tlačna trdnost</t>
  </si>
  <si>
    <t>* 1x dnevno, najmanj 3 preiskušanci za vsako partijo betona, oz. po   posebnem določilu za vsak segment, kampado ali odsek konstr.elem.</t>
  </si>
  <si>
    <t xml:space="preserve">  </t>
  </si>
  <si>
    <t>**** betoni za prednapete prekladne konstrukcije in zidove dolžine nad 100 m  1 x/objekt</t>
  </si>
  <si>
    <t>/</t>
  </si>
  <si>
    <t>** Preskus tesnosti je dolžan naročiti izvajalec na zasutem cevovodu ob prisotnosti izvajalca zunanje kontrole, ki izdela tudi končno poročilo o preskusu</t>
  </si>
  <si>
    <t xml:space="preserve"> - dimenzijska in geometrijska kontrola</t>
  </si>
  <si>
    <t>b) pregled montirane mostne ograje izgled, debelina 
     pocinkanja</t>
  </si>
  <si>
    <t xml:space="preserve"> - dinamične preiskave če je zahtevana odpornost na 
    utrujanje za dinamično  obremenjene konstrukcije</t>
  </si>
  <si>
    <t xml:space="preserve"> - preiskave na upogib, povratni upogib  in kem. anal. 
    (Rm/ ReH (RP0,2), Agt), </t>
  </si>
  <si>
    <t>a) konstrukcija ograje
        - izgled, mehanske lastnosti (Rm, Re, A5)
        - kemijska analiza (vsebnost C, Mn, Si, P, S,)
        - oprijem in debelina pocinkanja</t>
  </si>
  <si>
    <t>a) skladnost izvedbe s projektom</t>
  </si>
  <si>
    <t>b) preskusi materialov</t>
  </si>
  <si>
    <t>c) kontrola protikorozijske zaščite</t>
  </si>
  <si>
    <t xml:space="preserve">a) skladnost izvedbe s projektom  </t>
  </si>
  <si>
    <t>b) preskusi materialov in protikorozijska zaščita</t>
  </si>
  <si>
    <t>a) kovinski elementi</t>
  </si>
  <si>
    <t xml:space="preserve">b) betonski elementi  </t>
  </si>
  <si>
    <t>a) Kovinski elementi</t>
  </si>
  <si>
    <t>b) Umetni materiali (poliakril..)</t>
  </si>
  <si>
    <t>c) Ostali materiali (les, beton..)</t>
  </si>
  <si>
    <t xml:space="preserve"> - aerodinamični</t>
  </si>
  <si>
    <t>odpornost proti obremenitvi (SIST EN 1794-1)</t>
  </si>
  <si>
    <t xml:space="preserve"> - z lastno maso</t>
  </si>
  <si>
    <t xml:space="preserve"> - zaradi udarcev kamenja</t>
  </si>
  <si>
    <t xml:space="preserve"> - pri pluženju smega</t>
  </si>
  <si>
    <t>* samo v območju do 0,5 m pod PSU (planumom spodnjega ustroja)</t>
  </si>
  <si>
    <t>SIST EN 933-1*</t>
  </si>
  <si>
    <t>dan inž.</t>
  </si>
  <si>
    <t>Preiskus tesnosti (z zrakom ali vodo) ter pregled z video kamero:</t>
  </si>
  <si>
    <t>* - vse elemente ne glede na cono zaščite je potrebno pregledati z videokamero
  - za zmerno območje (IIC, IIIB) se tesnost preverja 50%
  - za malo občutljivo ali neobčutljivo območje IIIC se preverjanje tesnosti ne izvaja</t>
  </si>
  <si>
    <t xml:space="preserve">   - zrnavost zmesi zrn *</t>
  </si>
  <si>
    <t xml:space="preserve">   - kakovost finih delcev *</t>
  </si>
  <si>
    <t>1 /teden</t>
  </si>
  <si>
    <t>Inženir:</t>
  </si>
  <si>
    <t>pogostost</t>
  </si>
  <si>
    <t>Pogostost aktivnosti notranje oz. zunanje je izražena na naslednje načine:
  - z neposredno navedbo enote pogostosti aktivnosti kontrole v celicah, ki definirajo pogostost (tam, kjer ni navedene enote mere);
  - v opombi;
  - z navedbo količine del na katero se izvaja aktivnost kontrole (tam kjer je podana enota mere in je pri pogostosti podana količina brez enote.</t>
  </si>
  <si>
    <t xml:space="preserve">Odsek  / objekt: </t>
  </si>
  <si>
    <t xml:space="preserve">   - kakovostni in količinski pregled tirnice pri proizvajalcu </t>
  </si>
  <si>
    <t>m1</t>
  </si>
  <si>
    <t xml:space="preserve">   -kakovostni in količinski pregled kretnic in tirnih križišč pri proizvajalcu</t>
  </si>
  <si>
    <t xml:space="preserve">   - kakovostni in količinski pregled pritrdilnega materialaj pri proizvajalcu (komplet elastični pritrdilni sistem kot npr. pandrol ali SKL)</t>
  </si>
  <si>
    <t xml:space="preserve">   - kakovostni in količinski pregled  materija za kamnito gredo pri proizvajalcu</t>
  </si>
  <si>
    <t xml:space="preserve"> - kakovostni in količinski pregled naprav proti vzdolžnemu in prečnemu pomiku tira pri proizvajalcu</t>
  </si>
  <si>
    <t>* ponudnik mora upoštevati povšal 3000 EUR (za potne stroške) + predvideti stroške strokovnjaka za pregled pri proizvajalcu</t>
  </si>
  <si>
    <t xml:space="preserve"> (obračun potnih stroškov po dejanskih stroških predložitev transpotnih in prenočitvenih stroškov)</t>
  </si>
  <si>
    <t xml:space="preserve">   - ultrazvočni prgled zvarov na tiru</t>
  </si>
  <si>
    <t>UIC 720, SIST EN 14730-1 in -2 ter TS-Z</t>
  </si>
  <si>
    <t xml:space="preserve">   - kemijska analiza tirnice</t>
  </si>
  <si>
    <t>SIST-TP CEN/TR 10261</t>
  </si>
  <si>
    <t xml:space="preserve">  -  mikrostruktura tirnice</t>
  </si>
  <si>
    <t>metalografska analiza</t>
  </si>
  <si>
    <t xml:space="preserve">  -  razogličenje tirnice</t>
  </si>
  <si>
    <t>SIST EN ISO 6501-1 + met. Analiza</t>
  </si>
  <si>
    <t xml:space="preserve">  -  trdota v tirnici</t>
  </si>
  <si>
    <t xml:space="preserve">  - natezna trdnost tirnice</t>
  </si>
  <si>
    <t>SIST EN ISO 6892-1</t>
  </si>
  <si>
    <t xml:space="preserve">** 1 meritev se izvede na tiru dolžine 1200 m </t>
  </si>
  <si>
    <t xml:space="preserve">   - Sodelovanje z nadzorom</t>
  </si>
  <si>
    <t xml:space="preserve">   - ultrazvočni pregled zvarov kretnic in tirnih križišč </t>
  </si>
  <si>
    <t xml:space="preserve">   - vizuelna ocena karakteristik, kontrola globine </t>
  </si>
  <si>
    <t>SIST EN 13145:2004 in ustrezne TS_Z)</t>
  </si>
  <si>
    <t xml:space="preserve">   - sejalna analiza </t>
  </si>
  <si>
    <t>točka 4.3</t>
  </si>
  <si>
    <t>m3</t>
  </si>
  <si>
    <t>točka 5.2.1</t>
  </si>
  <si>
    <t xml:space="preserve">  - obstojnaost na zmrzovanje tajanje</t>
  </si>
  <si>
    <t>točka 7.2</t>
  </si>
  <si>
    <t xml:space="preserve">   - minerološki petrgrafski pregled zrn</t>
  </si>
  <si>
    <t xml:space="preserve">   - vpijanje vode</t>
  </si>
  <si>
    <t xml:space="preserve">  - kristalizacija soli</t>
  </si>
  <si>
    <t xml:space="preserve">  - modul oblike</t>
  </si>
  <si>
    <t>DRSI</t>
  </si>
  <si>
    <t>* (vrsta in pogostnost notranje kontrole je navedena informativno)</t>
  </si>
  <si>
    <t>DRI upravljanje investicij d.o.o. Ljubljana</t>
  </si>
  <si>
    <t xml:space="preserve">  - pregled drogov pri proizvajalcu</t>
  </si>
  <si>
    <t xml:space="preserve"> - kontrola protikorozijske zaščite drogov in pritrdilnega materiala</t>
  </si>
  <si>
    <t xml:space="preserve"> - končno poročilo o kakovosti izvedenih del</t>
  </si>
  <si>
    <t>mesec</t>
  </si>
  <si>
    <t xml:space="preserve">   - cevovodi (izvaja NKK, ZKK prisotne pri preiskusu)</t>
  </si>
  <si>
    <t xml:space="preserve">   - jaški (izvaja NKK, ZKK prisotna pri preiskusu)</t>
  </si>
  <si>
    <t>cena na enoto</t>
  </si>
  <si>
    <t>Skupna cena</t>
  </si>
  <si>
    <t>skupaj</t>
  </si>
  <si>
    <t xml:space="preserve">Eurokod </t>
  </si>
  <si>
    <t>1 x za
odsek</t>
  </si>
  <si>
    <t>ure</t>
  </si>
  <si>
    <t xml:space="preserve">   - Kontrola pri vgrajevanju (za vsa področja: tč.1-tč.11)</t>
  </si>
  <si>
    <t xml:space="preserve">   - mesečna poročila o izvajanju zunanje kontrole</t>
  </si>
  <si>
    <t>** najmanj 3 preiskava za betone , ki se vgrajujejo v objekte istega  Izvajalca na določenem odseku  in se dobavljajo iz iste betonarne</t>
  </si>
  <si>
    <t>*** najmanj 1 x objekt, za betone, ki se vgrajujejo v objekte istega izvajalca  na določenem odseku in se dobavljajo iz iste betonarne</t>
  </si>
  <si>
    <t xml:space="preserve">Končno poročilo z oceno kvalitete izvedenih del mora vsebovati oceno vseh izvedenih del od tč 1. do tč. 13. </t>
  </si>
  <si>
    <t xml:space="preserve"> - Koordinacije, vrednotenje preiskav in končnih ocen notranje kontrole kvalitete, izvedba dodatnih preiskav (vrednoteno v urah)</t>
  </si>
  <si>
    <t>1 obisk /teden</t>
  </si>
  <si>
    <t>Predstavljene pogostosti preiskav zunanje kontrole predstavljajo minimalno obveznost izbranega ponudnika. Pogostosti preiskav notranje kontrole kakovosti so predstavljene informativno. Prikaz pogostosti zunanje kontrole se upošteva tudi za oceno količine žrtvenega materiala, ki ga mora izbrani ponudnik zagotoviti izvajalcu zunanje kontrole kakovosti.</t>
  </si>
  <si>
    <t>Program je izdelan na osnovi posredovanih količin iz projektne dokumentacije. Obseg povprečne pogostosti preskusov za notranjo in zunanjo kontrolo del je določen na osnovi tehničnih specifikacij (Splošni in tehnični pogoji, standardi, Tehnične specifikacije in obravnave posameznega tematskega področja na strokovnih komisijah).</t>
  </si>
  <si>
    <t>(standard, TS,…)</t>
  </si>
  <si>
    <t xml:space="preserve">3  BETON </t>
  </si>
  <si>
    <t>3.1 Transportni beton v betonarni</t>
  </si>
  <si>
    <t xml:space="preserve">3.2  Vgrajeni beton na objektu </t>
  </si>
  <si>
    <t xml:space="preserve">3.2.5 Strjeni beton </t>
  </si>
  <si>
    <t xml:space="preserve">3.2.5.1 Strjeni beton </t>
  </si>
  <si>
    <t xml:space="preserve">4.1 Jekla za armiranje </t>
  </si>
  <si>
    <t>4.1.1 Armaturnja jekla v skladu s standardom SIST EN 1992-1-1 ter STS, ETA ali CUAP</t>
  </si>
  <si>
    <t>4.1.2 Armaturne mreže v skladu s standardom SIST EN 1992-1-1 ter STS</t>
  </si>
  <si>
    <t xml:space="preserve">4   JEKLA ZA ARMIRANJE, SIDRANJE IN KONSTRUKCIJE </t>
  </si>
  <si>
    <t>5 OPREMA OBJEKTOV</t>
  </si>
  <si>
    <t>5.1 Mostne ograje</t>
  </si>
  <si>
    <t>5.2 Zaščitne ograje</t>
  </si>
  <si>
    <t>6 PROIZVODI ZA ODVODNJAVANJE</t>
  </si>
  <si>
    <t>6.1 Ugotavljanje skladnosti proizvodov in polproizvodov</t>
  </si>
  <si>
    <t>6.1.1 Preskušanje tesnosti kanalizac.vodov</t>
  </si>
  <si>
    <t>7.1 Jeklene konstrukcije po SIST EN 1090</t>
  </si>
  <si>
    <t>7.2 Drugo (javna razsvetljava po SIST EN 40-5 )</t>
  </si>
  <si>
    <t>8.1 Preskusi materialov ograj za zaščito pred hrupom</t>
  </si>
  <si>
    <t xml:space="preserve">8.1.1 Temelji, grede, stebri, pritrditveni material </t>
  </si>
  <si>
    <t>8.1.2 Elementi za zaščito pred hrupom</t>
  </si>
  <si>
    <t>8.2 Pregled kakovosti izvedenih del</t>
  </si>
  <si>
    <t>9  ZGORNJI USTROJ ŽELEZNIŠKIH PROG</t>
  </si>
  <si>
    <t>9.2   Pregled kretnic in tirnih križišč</t>
  </si>
  <si>
    <t>9.3   Pregled lesenih pragov</t>
  </si>
  <si>
    <t>9.4   Pregled kamnite grede (SIST EN 13450)</t>
  </si>
  <si>
    <t>10  Vozno omrežje</t>
  </si>
  <si>
    <t>11  KOORDINACIJE, SODELOVANJE Z NADZOROM,…</t>
  </si>
  <si>
    <t>12 KONČNA POROČILA Z OCENO IZVEDENIH DEL</t>
  </si>
  <si>
    <t>3.2.1 Pregled projektne specifikacije betona</t>
  </si>
  <si>
    <t>3.2.2 Redni  nadzor kontrole kvalitete</t>
  </si>
  <si>
    <t>a)  pregled montirane zaščitne ograje
       izgled</t>
  </si>
  <si>
    <r>
      <t xml:space="preserve">   - dinamični deformacijski modul - E</t>
    </r>
    <r>
      <rPr>
        <vertAlign val="subscript"/>
        <sz val="10"/>
        <color theme="1"/>
        <rFont val="Tahoma"/>
        <family val="2"/>
        <charset val="238"/>
      </rPr>
      <t>vd</t>
    </r>
  </si>
  <si>
    <r>
      <t xml:space="preserve">   - statični deformacijski modul - E</t>
    </r>
    <r>
      <rPr>
        <vertAlign val="subscript"/>
        <sz val="10"/>
        <color theme="1"/>
        <rFont val="Tahoma"/>
        <family val="2"/>
        <charset val="238"/>
      </rPr>
      <t>vs</t>
    </r>
    <r>
      <rPr>
        <sz val="10"/>
        <color theme="1"/>
        <rFont val="Tahoma"/>
        <family val="2"/>
        <charset val="238"/>
      </rPr>
      <t>*</t>
    </r>
  </si>
  <si>
    <r>
      <t xml:space="preserve"> m</t>
    </r>
    <r>
      <rPr>
        <vertAlign val="superscript"/>
        <sz val="10"/>
        <color theme="1"/>
        <rFont val="Tahoma"/>
        <family val="2"/>
        <charset val="238"/>
      </rPr>
      <t>2</t>
    </r>
  </si>
  <si>
    <r>
      <t xml:space="preserve"> m</t>
    </r>
    <r>
      <rPr>
        <vertAlign val="superscript"/>
        <sz val="10"/>
        <color theme="1"/>
        <rFont val="Tahoma"/>
        <family val="2"/>
        <charset val="238"/>
      </rPr>
      <t>3</t>
    </r>
  </si>
  <si>
    <r>
      <t xml:space="preserve"> m</t>
    </r>
    <r>
      <rPr>
        <vertAlign val="superscript"/>
        <sz val="10"/>
        <color theme="1"/>
        <rFont val="Tahoma"/>
        <family val="2"/>
        <charset val="238"/>
      </rPr>
      <t>3</t>
    </r>
    <r>
      <rPr>
        <b/>
        <sz val="10"/>
        <rFont val="Arial"/>
        <family val="2"/>
        <charset val="238"/>
      </rPr>
      <t/>
    </r>
  </si>
  <si>
    <r>
      <t xml:space="preserve">   - statični deformacijski modul - E</t>
    </r>
    <r>
      <rPr>
        <vertAlign val="subscript"/>
        <sz val="10"/>
        <color theme="1"/>
        <rFont val="Tahoma"/>
        <family val="2"/>
        <charset val="238"/>
      </rPr>
      <t>v2</t>
    </r>
  </si>
  <si>
    <r>
      <t xml:space="preserve">2.1 Nevezane nosilne plasti - NNP </t>
    </r>
    <r>
      <rPr>
        <sz val="10"/>
        <color theme="1"/>
        <rFont val="Tahoma"/>
        <family val="2"/>
        <charset val="238"/>
      </rPr>
      <t>(TSC 06.200)</t>
    </r>
  </si>
  <si>
    <r>
      <t>m</t>
    </r>
    <r>
      <rPr>
        <vertAlign val="superscript"/>
        <sz val="10"/>
        <color theme="1"/>
        <rFont val="Tahoma"/>
        <family val="2"/>
        <charset val="238"/>
      </rPr>
      <t>3</t>
    </r>
  </si>
  <si>
    <r>
      <t>m</t>
    </r>
    <r>
      <rPr>
        <vertAlign val="superscript"/>
        <sz val="10"/>
        <color theme="1"/>
        <rFont val="Tahoma"/>
        <family val="2"/>
        <charset val="238"/>
      </rPr>
      <t xml:space="preserve">3 </t>
    </r>
  </si>
  <si>
    <r>
      <t>m</t>
    </r>
    <r>
      <rPr>
        <vertAlign val="superscript"/>
        <sz val="10"/>
        <color theme="1"/>
        <rFont val="Tahoma"/>
        <family val="2"/>
        <charset val="238"/>
      </rPr>
      <t>2</t>
    </r>
  </si>
  <si>
    <r>
      <t xml:space="preserve">6.2.4 Sveži beton - </t>
    </r>
    <r>
      <rPr>
        <sz val="10"/>
        <color theme="1"/>
        <rFont val="Tahoma"/>
        <family val="2"/>
        <charset val="238"/>
      </rPr>
      <t>odvzem vzorca</t>
    </r>
  </si>
  <si>
    <r>
      <t xml:space="preserve"> m</t>
    </r>
    <r>
      <rPr>
        <vertAlign val="superscript"/>
        <sz val="10"/>
        <color theme="1"/>
        <rFont val="Tahoma"/>
        <family val="2"/>
        <charset val="238"/>
      </rPr>
      <t>1</t>
    </r>
  </si>
  <si>
    <t xml:space="preserve">   - Sodelovanje z nadzorom (za vsa področja: tč.1-tč.11)</t>
  </si>
  <si>
    <t>PROGRAM  POVPREČNE POGOSTOSTI PRESKUSOV ZA NOTRANJO* IN ZUNANJO KONTROLO DEL</t>
  </si>
  <si>
    <t>Za gradbene proizvode in polproizvode, ki se uporabljajo v procesu gradnje posameznih objektov je proizvajalec (izvajalec) dolžan zagotoviti izjave o lastnostih (po Zakonu o gradbenih proizvodih; ZGPro-1 UL RS, št. 82/13)  in Uredba o določitvi usklajenih pogojev za trženje gradbenih proizvodov in razveljavitvi Direktive Sveta 89/106/EGS, (EU) 305/2011.</t>
  </si>
  <si>
    <t>12.1 Spodnji ustroj - trasa železnice</t>
  </si>
  <si>
    <t>12.2 Premostitvene konstrukcije (podvoz, prepust)</t>
  </si>
  <si>
    <t>12.3 Zgornji ustroj železnice</t>
  </si>
  <si>
    <t xml:space="preserve">1.2.1   Temeljna tla mehansko utrjena- TTMU </t>
  </si>
  <si>
    <t>1.2.2  Geosintetiki - lastnosti (ločilni ali drenažni)</t>
  </si>
  <si>
    <t xml:space="preserve">   - kakovostni in količinski pregled lesenih pragov pri proizvajalcu</t>
  </si>
  <si>
    <t>m'</t>
  </si>
  <si>
    <t xml:space="preserve"> -</t>
  </si>
  <si>
    <t>dan</t>
  </si>
  <si>
    <t xml:space="preserve">   - vremenska obstojnost (CBR 1, CBR 2)</t>
  </si>
  <si>
    <t>SIST EN 13286-47</t>
  </si>
  <si>
    <t>Rezultate predhodnih preiskav se poda v tehnološkem elaboratu in preveri na poskusnem polju !</t>
  </si>
  <si>
    <t>št. plasti</t>
  </si>
  <si>
    <t>3 /plast</t>
  </si>
  <si>
    <t>3 /plast**</t>
  </si>
  <si>
    <t>3 /plast*</t>
  </si>
  <si>
    <t>1 /plast</t>
  </si>
  <si>
    <t>* meritve povprečno vsako 3. plast</t>
  </si>
  <si>
    <t>**zaključna plast</t>
  </si>
  <si>
    <t>1.3  Nasipi, zasipi, klini</t>
  </si>
  <si>
    <t xml:space="preserve">   - preskus po Proctorju za stabilizirane zemljine</t>
  </si>
  <si>
    <r>
      <t xml:space="preserve">   - statični deformacijski modul - E</t>
    </r>
    <r>
      <rPr>
        <vertAlign val="subscript"/>
        <sz val="10"/>
        <color theme="1"/>
        <rFont val="Tahoma"/>
        <family val="2"/>
        <charset val="238"/>
      </rPr>
      <t>v2*</t>
    </r>
  </si>
  <si>
    <t>1.3.1 Preiskave zemljin/kamnin za N (nasipi) in KSN (kemično stabilizirani nasipi)</t>
  </si>
  <si>
    <t>1.3.2 Zasipi in klini</t>
  </si>
  <si>
    <t xml:space="preserve">1.3.2.1 Za  objekti (zasipi vodov, kabelska korita) </t>
  </si>
  <si>
    <r>
      <t xml:space="preserve">1.4  Kamnita posteljica - PO </t>
    </r>
    <r>
      <rPr>
        <sz val="10"/>
        <color theme="1"/>
        <rFont val="Tahoma"/>
        <family val="2"/>
        <charset val="238"/>
      </rPr>
      <t>(TSC 06.711)</t>
    </r>
  </si>
  <si>
    <t>1.4.1 Predhodni preskusi PO</t>
  </si>
  <si>
    <t>1.4.1.1 Preskusi pri vgrajevanju in vgrajene plasti PO</t>
  </si>
  <si>
    <t>xxxxx</t>
  </si>
  <si>
    <t>DRI upravljanje investicij, d.o.o.</t>
  </si>
  <si>
    <t>Odsek / objekt</t>
  </si>
  <si>
    <t>PROGRAM  POGOSTOSTI PRESKUSOV ZA ZUNANJO KONTROLO KAKOVOSTI</t>
  </si>
  <si>
    <t>Program je izdelan na osnovi posredovanih količin iz projektne dokumentacije. Obseg povprečne pogostosti preskusov</t>
  </si>
  <si>
    <t xml:space="preserve">je določen na osnovi tehničnih specifikacij (Splošni in tehnični pogoji,  standardi, Tehnične specifikacije ) </t>
  </si>
  <si>
    <t>Preskusi, pregledi</t>
  </si>
  <si>
    <t>Ocena stroškov</t>
  </si>
  <si>
    <t>na enoto</t>
  </si>
  <si>
    <t>znesek</t>
  </si>
  <si>
    <t xml:space="preserve">1   SANACIJSKA DELA  NA  KONSTRUKCIJI OBOKA  PREDORA ter na AB objektih izven (serija SIST EN 1504)                                     </t>
  </si>
  <si>
    <t>1.1      Predhodne preiskave na betonu (beton in armatura)- detajlni pregled obstoječe konstrukcije</t>
  </si>
  <si>
    <t xml:space="preserve">   - vsebnost Cl ionov po odbitju betona</t>
  </si>
  <si>
    <t>SIST EN 12390-11</t>
  </si>
  <si>
    <t>m2</t>
  </si>
  <si>
    <t xml:space="preserve">   - vsebnost Cl ionov brez odbitja betona</t>
  </si>
  <si>
    <t xml:space="preserve">   - alkalnost betona-pH</t>
  </si>
  <si>
    <t>pH meter</t>
  </si>
  <si>
    <t xml:space="preserve">   - globina karbonatizacije betona (fenolftalein)</t>
  </si>
  <si>
    <t>EN 14630</t>
  </si>
  <si>
    <t xml:space="preserve">  - razslojevanje</t>
  </si>
  <si>
    <t>SIST EN 1504-10</t>
  </si>
  <si>
    <t xml:space="preserve">  - neravnost podlage</t>
  </si>
  <si>
    <t xml:space="preserve">  - hrapavost</t>
  </si>
  <si>
    <t xml:space="preserve">  - odtržna trdnost - pull-off testi</t>
  </si>
  <si>
    <t>SIST EN 1542</t>
  </si>
  <si>
    <t xml:space="preserve">  - širina in globina razpok, kontaminacija, gibanje</t>
  </si>
  <si>
    <t>SIST EN 12504-1 in 4</t>
  </si>
  <si>
    <t xml:space="preserve">  - vsebnost vlage v podlagi, temperatura površine</t>
  </si>
  <si>
    <t xml:space="preserve">  - korozija obstoječe armature (hitrost)</t>
  </si>
  <si>
    <t>RILEM TC 154-EMC</t>
  </si>
  <si>
    <t xml:space="preserve">  - tlačna trdnost betona</t>
  </si>
  <si>
    <t>SIST EN 12504-1 in 2</t>
  </si>
  <si>
    <t>Opomba: alkalnosti betona se določi na istih mestih kot se izvede odvzem vzorcev za dol. kloridov</t>
  </si>
  <si>
    <t>1.2 Pogoji pred začetkom, koncem del (stanje podlage in zraka, za vsa sanacijska dela)</t>
  </si>
  <si>
    <t xml:space="preserve">   - temperatura zraka</t>
  </si>
  <si>
    <t>ISO 17714</t>
  </si>
  <si>
    <t xml:space="preserve">   - relativna vlažnost zraka</t>
  </si>
  <si>
    <t>ISO 4677-1 in 2</t>
  </si>
  <si>
    <t xml:space="preserve">   - temperatura podlage</t>
  </si>
  <si>
    <t>IR termometer</t>
  </si>
  <si>
    <t xml:space="preserve">   - rosišče</t>
  </si>
  <si>
    <t xml:space="preserve">  - jakost vetra</t>
  </si>
  <si>
    <t>ISO 17713</t>
  </si>
  <si>
    <t xml:space="preserve">  - jakost padavin</t>
  </si>
  <si>
    <t>ICOS - WMO</t>
  </si>
  <si>
    <r>
      <t>1.3 Površinska obdelava betonov (</t>
    </r>
    <r>
      <rPr>
        <b/>
        <u/>
        <sz val="9"/>
        <rFont val="Tahoma"/>
        <family val="2"/>
        <charset val="238"/>
      </rPr>
      <t>trajnoelastični premazi</t>
    </r>
    <r>
      <rPr>
        <b/>
        <sz val="9"/>
        <rFont val="Tahoma"/>
        <family val="2"/>
        <charset val="238"/>
      </rPr>
      <t xml:space="preserve">, </t>
    </r>
    <r>
      <rPr>
        <b/>
        <u/>
        <sz val="9"/>
        <rFont val="Tahoma"/>
        <family val="2"/>
        <charset val="238"/>
      </rPr>
      <t>hidrofobni premazi</t>
    </r>
    <r>
      <rPr>
        <b/>
        <sz val="9"/>
        <rFont val="Tahoma"/>
        <family val="2"/>
        <charset val="238"/>
      </rPr>
      <t>…)</t>
    </r>
  </si>
  <si>
    <t xml:space="preserve">   - kontrola materiala (istovetnost)</t>
  </si>
  <si>
    <t>SIST EN 1504-8</t>
  </si>
  <si>
    <t>tip</t>
  </si>
  <si>
    <t xml:space="preserve">   -poraba materialov (po specifikaciji)</t>
  </si>
  <si>
    <t xml:space="preserve">   -debelina nanešenih slojev (mokro)</t>
  </si>
  <si>
    <t>ISO 2808</t>
  </si>
  <si>
    <t>SIST EN ISO 4624</t>
  </si>
  <si>
    <t xml:space="preserve">  - penetracija hidrofobne impregnacije</t>
  </si>
  <si>
    <t>SIST EN 12504-1 in ISO 2808</t>
  </si>
  <si>
    <t xml:space="preserve">  - prepustnost premaza na vodno paro</t>
  </si>
  <si>
    <t>SIT EN 1062-3</t>
  </si>
  <si>
    <t xml:space="preserve">   -vizualni pregled (pokritje, mikrorazpoke)</t>
  </si>
  <si>
    <t/>
  </si>
  <si>
    <t xml:space="preserve">1.4 Injektiranje votlin s cementno nabrekajočo maso in razpok s polimernimi masami </t>
  </si>
  <si>
    <t xml:space="preserve">  - permeabilnost zapolnjene razpoke ali votline</t>
  </si>
  <si>
    <t>SIST EN 12390-8 in Karsten  cevke</t>
  </si>
  <si>
    <t xml:space="preserve">  - stopnja zapolnjenosti razpoke ali votline</t>
  </si>
  <si>
    <r>
      <t>1.5 Preiskave na materialih za reprofilacijo (</t>
    </r>
    <r>
      <rPr>
        <b/>
        <u/>
        <sz val="10"/>
        <rFont val="Tahoma"/>
        <family val="2"/>
        <charset val="238"/>
      </rPr>
      <t>malte</t>
    </r>
    <r>
      <rPr>
        <b/>
        <sz val="10"/>
        <rFont val="Tahoma"/>
        <family val="2"/>
        <charset val="238"/>
      </rPr>
      <t>,</t>
    </r>
    <r>
      <rPr>
        <b/>
        <sz val="9"/>
        <rFont val="Tahoma"/>
        <family val="2"/>
        <charset val="238"/>
      </rPr>
      <t xml:space="preserve"> </t>
    </r>
    <r>
      <rPr>
        <b/>
        <u/>
        <sz val="11"/>
        <rFont val="Tahoma"/>
        <family val="2"/>
        <charset val="238"/>
      </rPr>
      <t>brizgani beton</t>
    </r>
    <r>
      <rPr>
        <b/>
        <sz val="9"/>
        <rFont val="Tahoma"/>
        <family val="2"/>
        <charset val="238"/>
      </rPr>
      <t xml:space="preserve">) in na njeni izvedbi </t>
    </r>
  </si>
  <si>
    <t xml:space="preserve">   - ocena pripravljene podlage (vibracije)</t>
  </si>
  <si>
    <t>SIST EN 1504 in           DIN 4150-3</t>
  </si>
  <si>
    <t xml:space="preserve"> objekt</t>
  </si>
  <si>
    <t xml:space="preserve">  - konsistenca v svežem stanju</t>
  </si>
  <si>
    <t>SIST EN 12350-1,2,5,9 in SIST EN 1015-3</t>
  </si>
  <si>
    <t xml:space="preserve">  - vsebnost zraka v svežem stanju</t>
  </si>
  <si>
    <t>SIST EN 12350-7 in EN 1015-7</t>
  </si>
  <si>
    <t xml:space="preserve">   - debelina nanešenih slojev</t>
  </si>
  <si>
    <t xml:space="preserve">SIST EN 12504-1 </t>
  </si>
  <si>
    <t xml:space="preserve">  - zgodnje naraščanje  trdnosti</t>
  </si>
  <si>
    <t>SIST EN 14488-2</t>
  </si>
  <si>
    <t xml:space="preserve">  - tlačna trdnost, gostota</t>
  </si>
  <si>
    <t>SIST EN 12504-1 in SIST EN 12390-7</t>
  </si>
  <si>
    <t xml:space="preserve">  - odtržna trdnost - pull-off (out) testi</t>
  </si>
  <si>
    <t xml:space="preserve">SIST EN 12504-2 </t>
  </si>
  <si>
    <t xml:space="preserve">  - razpoke zaradi krčenja</t>
  </si>
  <si>
    <t xml:space="preserve">  - barva in tekstura končne površine (mikrorazpoke)</t>
  </si>
  <si>
    <t>TP CEN/TR 15739 in SIST EN 1504-10</t>
  </si>
  <si>
    <t>1.6 Pasivna geotehnična sidra</t>
  </si>
  <si>
    <t>1.6.1 Sestanki, ogledi in konzultacije za področje sidranja s pasivnimi sidri</t>
  </si>
  <si>
    <t>2 / projekt</t>
  </si>
  <si>
    <t>1.6.2 Sestavne komponente pasivnih sider</t>
  </si>
  <si>
    <t xml:space="preserve">1.6.2.1 Jekleni sestavni deli, preskusi po STS, SIST EN 14490 </t>
  </si>
  <si>
    <t xml:space="preserve">   - v 3. geotehnični kategoriji:</t>
  </si>
  <si>
    <t xml:space="preserve">   - natezni preskus palice</t>
  </si>
  <si>
    <t>1 / 30t**</t>
  </si>
  <si>
    <t xml:space="preserve">   - natezni preskus celega sidra</t>
  </si>
  <si>
    <t>SIST EN 14490, Dodatek A.5</t>
  </si>
  <si>
    <t>0,2%**</t>
  </si>
  <si>
    <t xml:space="preserve">   - plošča (kemična analiza in trdota)</t>
  </si>
  <si>
    <t xml:space="preserve"> SIST EN ISO 6506-1  </t>
  </si>
  <si>
    <t>0,1%**</t>
  </si>
  <si>
    <t xml:space="preserve">   - spojnica (kemična analiza in trdota)</t>
  </si>
  <si>
    <t xml:space="preserve">SIST EN ISO 6506-1  </t>
  </si>
  <si>
    <t xml:space="preserve">   - matica (kemična analiza in trdota)</t>
  </si>
  <si>
    <t xml:space="preserve">   - vrtalna krona (kemična analiza in trdota)</t>
  </si>
  <si>
    <t>1.6.2.2 Kontrola med izvajanjem injektiranja (SIST EN 12715)</t>
  </si>
  <si>
    <t xml:space="preserve"> SIST EN 446</t>
  </si>
  <si>
    <t xml:space="preserve">   - kontrola pogojev pri injektiranju</t>
  </si>
  <si>
    <t xml:space="preserve">   - preskusi po:</t>
  </si>
  <si>
    <t xml:space="preserve"> SIST EN 445</t>
  </si>
  <si>
    <t xml:space="preserve">        pretočnost</t>
  </si>
  <si>
    <t>SIST EN 445, t.č. 4.3</t>
  </si>
  <si>
    <t xml:space="preserve">        izločanje vode</t>
  </si>
  <si>
    <t>SIST EN 445, t.č. 4.5</t>
  </si>
  <si>
    <t xml:space="preserve">        sprememba prostornine</t>
  </si>
  <si>
    <t xml:space="preserve">        tlačna trdnost</t>
  </si>
  <si>
    <t>SIST EN 445, t.č. 4.6</t>
  </si>
  <si>
    <t>*  kontrola vsakega od navedenih preskusov skladno s podeljenim soglasjem za sidro</t>
  </si>
  <si>
    <t>** 1× na objekt, vendar ne manj kot 1× na 300 sider</t>
  </si>
  <si>
    <t>1.6.2.3 Izvlečni preskusi pasivnih sider, po STS, SIST EN 14490</t>
  </si>
  <si>
    <t xml:space="preserve">   - preskus na žrtvenem sidru</t>
  </si>
  <si>
    <t>SIST EN 14490, t.č. 9.3***</t>
  </si>
  <si>
    <t xml:space="preserve">   - preskus na rednem sidru objekta</t>
  </si>
  <si>
    <t>min 3 %**</t>
  </si>
  <si>
    <t>*… po zahtevi projektanta</t>
  </si>
  <si>
    <t>**… skupni obseg notranje in zunanje kontrole (ne manj kot 5 preskusov)</t>
  </si>
  <si>
    <t>***… pri izvedbi preskusov je treba uporabiti najmanj 1 x letno kalibrirano merilno opremo z ločljivostjo 1 kN (meritev sile) in 0,01 mm (meritev pomika)</t>
  </si>
  <si>
    <t>1.6.2.4. Poročila o kakovosti izvedenega sidranja s pasivnimi sidri</t>
  </si>
  <si>
    <t xml:space="preserve">  - vmesna poročila o injekcijski masi</t>
  </si>
  <si>
    <t xml:space="preserve">  - končna poročila</t>
  </si>
  <si>
    <t>1.6 Protikorozijska zaščita obstoječe armature in vgradnja nove  v premostitvene objekte</t>
  </si>
  <si>
    <t xml:space="preserve">  - velikost obstoječe armature (premeri)</t>
  </si>
  <si>
    <t xml:space="preserve">  - pozicija obstoječe armature (zaščitni sloj)</t>
  </si>
  <si>
    <t xml:space="preserve">   - kontrola očiščenosti armature (SA,RA)</t>
  </si>
  <si>
    <t>SIST EN ISO8501-1</t>
  </si>
  <si>
    <t xml:space="preserve">   - kontrola materiala za zaščito (istovetnost)</t>
  </si>
  <si>
    <t xml:space="preserve">   - kontrola debeline nanosov  (v suhem stanju)</t>
  </si>
  <si>
    <t xml:space="preserve">   - kontrola pokritja nanosov </t>
  </si>
  <si>
    <t xml:space="preserve">  - lega nove armature</t>
  </si>
  <si>
    <t xml:space="preserve">  - vezava nove armature</t>
  </si>
  <si>
    <t>1.7 Armaturne mreže (za brizgani beton) v skladu s standardom SIST EN 1992-1-1 ter STS</t>
  </si>
  <si>
    <t xml:space="preserve"> -dimenzijska in geometrijska kontrola</t>
  </si>
  <si>
    <t>1.8 Kovinske konstrukcije (jeklene-prekladne konstrukcije, portali, signalni znaki)</t>
  </si>
  <si>
    <t>1.8.1 Jeklene konstrukcije po SIST EN 1090</t>
  </si>
  <si>
    <t>a.) skladnost izvedbe s projektom</t>
  </si>
  <si>
    <t>kg</t>
  </si>
  <si>
    <t>1 x objekt</t>
  </si>
  <si>
    <t>b.) preskusi materialov</t>
  </si>
  <si>
    <t>c.) zvarov in vijačenja</t>
  </si>
  <si>
    <t>2 x objekt</t>
  </si>
  <si>
    <t>d.) kontrola protikorozijske zaščite</t>
  </si>
  <si>
    <t>SIST EN ISO 12944-1</t>
  </si>
  <si>
    <t>e.) strokovna ocena izvedbe konstukcije</t>
  </si>
  <si>
    <t xml:space="preserve">1.9 Zaključno poročilo o pregledu  z rezultati    </t>
  </si>
  <si>
    <t xml:space="preserve"> - Poročilo o preskusih ter mnenje </t>
  </si>
  <si>
    <t>Skupaj     1  SANACIJSKA DELA</t>
  </si>
  <si>
    <t>2  ZGORNJI USTROJ ŽELEZNIŠKIH PROG</t>
  </si>
  <si>
    <t xml:space="preserve">   - pregled tirnice pri proizvajalcu vključno z UV pregledom</t>
  </si>
  <si>
    <t xml:space="preserve">   - pregled kretnic in tirnih križišč pri proizvajalcu</t>
  </si>
  <si>
    <t xml:space="preserve">   - pregled pragov pri proizvajalcu</t>
  </si>
  <si>
    <t xml:space="preserve">   - pregled pritrdilnega materiala in dilatacij pri proizvajalcu</t>
  </si>
  <si>
    <t xml:space="preserve">   - pregled materijala za kamnito gredo pri proizvajalcu</t>
  </si>
  <si>
    <t>2.1   Neprekinjeno zavarjeni tir (UIC 720, SIST EN 14730-1 in -2)</t>
  </si>
  <si>
    <t xml:space="preserve">   - ultrazvočni prgled zvarov ternic</t>
  </si>
  <si>
    <t xml:space="preserve">  -  mikrostruktura</t>
  </si>
  <si>
    <t xml:space="preserve">  -  razogličenje</t>
  </si>
  <si>
    <t xml:space="preserve">  -  trdota</t>
  </si>
  <si>
    <t xml:space="preserve">  - natezna trdnost </t>
  </si>
  <si>
    <t>2.2   Pregled kretnic in tirnih križišč</t>
  </si>
  <si>
    <t>kom</t>
  </si>
  <si>
    <t>2.4.1   Pregled betonskih pragov (SIST EN 13230-2, točka 4.6.2)</t>
  </si>
  <si>
    <t xml:space="preserve">   - Upogibni test</t>
  </si>
  <si>
    <t>SIST EN 13230-2, točka 4.6.2</t>
  </si>
  <si>
    <t xml:space="preserve">   - Odpornost na zmrzovanje (NOZT)</t>
  </si>
  <si>
    <t>2.4.2   Pregled lesenih pragov</t>
  </si>
  <si>
    <t>penetracije, kontrola navzema-po dokumentaciji dobavitelja</t>
  </si>
  <si>
    <t>2.5   Pregled kamnite grede (SIST EN 13450)</t>
  </si>
  <si>
    <t>Skupaj     2  ZGORNJI USTROJ</t>
  </si>
  <si>
    <t xml:space="preserve"> 3   GRADNJA TALNEGA OBOKA PREDORA</t>
  </si>
  <si>
    <t>3.1  BETON</t>
  </si>
  <si>
    <t>3.1.1 Transportni beton v betonarni</t>
  </si>
  <si>
    <t>Kontrola kakovosti betona v betonarni v skladu s SIST EN 206 in SIST 1026.</t>
  </si>
  <si>
    <t xml:space="preserve">3.1.2  Vgrajeni beton na objektu </t>
  </si>
  <si>
    <t xml:space="preserve"> Po določilih standardov SIST EN 13670 in SIST EN 13670-A101.</t>
  </si>
  <si>
    <t>3.1.2.1 Začetna presoja sistema</t>
  </si>
  <si>
    <t xml:space="preserve">   - presoja </t>
  </si>
  <si>
    <t>3.1.2.2 Pregled projekta izvajanja betonske konstrukcije</t>
  </si>
  <si>
    <t>3.1.2.3 Redni  nadzor kontrole kvalitete</t>
  </si>
  <si>
    <t xml:space="preserve">   - pri izvajanju betonskih del</t>
  </si>
  <si>
    <t>3.1.2.4 Sveži beton - odvzem vzorca</t>
  </si>
  <si>
    <t xml:space="preserve"> m3</t>
  </si>
  <si>
    <t xml:space="preserve">3.1.2.5 Strjeni beton </t>
  </si>
  <si>
    <t xml:space="preserve">   - tlačna trdnost in</t>
  </si>
  <si>
    <t xml:space="preserve">     prostorninska masa</t>
  </si>
  <si>
    <t>****</t>
  </si>
  <si>
    <t>1xmesečno</t>
  </si>
  <si>
    <t>3.1.2.6  Delna poročila o kakovosti izvedenih del</t>
  </si>
  <si>
    <t>1xobjekt</t>
  </si>
  <si>
    <t xml:space="preserve">   - delna (mesečna ali večmesečna) poročila po dogovoru</t>
  </si>
  <si>
    <t xml:space="preserve">     za vse betone objektov odseka</t>
  </si>
  <si>
    <t xml:space="preserve"> na mesec</t>
  </si>
  <si>
    <t xml:space="preserve">   - redni nadzor in sodelovanje z Inženirjem</t>
  </si>
  <si>
    <t>km</t>
  </si>
  <si>
    <t>3.2 JEKLA ZA ARMIRANJE</t>
  </si>
  <si>
    <t xml:space="preserve">3.2.1 Armaturnja jekla v skladu s standardom SIST EN 1992-1-1 ter STS, ETA </t>
  </si>
  <si>
    <t xml:space="preserve">   - preiskave na upogib, povratni upogib  in kem. anal.</t>
  </si>
  <si>
    <t xml:space="preserve">(Rm/ ReH (RP0,2), Agt), </t>
  </si>
  <si>
    <t xml:space="preserve"> - dinamične preiskave če je zahtevana odpornost</t>
  </si>
  <si>
    <t xml:space="preserve"> -spojnice dimenzijska kontrola, kemijska analiza,</t>
  </si>
  <si>
    <t>premer</t>
  </si>
  <si>
    <t xml:space="preserve">  -</t>
  </si>
  <si>
    <t xml:space="preserve">  zdrs, nizko ciklično utrujanje)</t>
  </si>
  <si>
    <t>3.2.2 Varjene palice</t>
  </si>
  <si>
    <t xml:space="preserve">   - preiskave ( Rm, upogib in kemična analiza)</t>
  </si>
  <si>
    <t>SIST EN 17660-1</t>
  </si>
  <si>
    <t xml:space="preserve"> št.palic*</t>
  </si>
  <si>
    <t>* za vsakih 150 palic  je potrebno v železokrivnici odvzeti</t>
  </si>
  <si>
    <t xml:space="preserve">  po 4 vzorce dolžine 2 x 0.5 m</t>
  </si>
  <si>
    <t>3.2.3 Armaturne mreže v skladu s standardom SIST EN 1992-1-1 ter STS</t>
  </si>
  <si>
    <t xml:space="preserve">3.3  BRIZGANI BETON </t>
  </si>
  <si>
    <t>3.3.1  Testna polja</t>
  </si>
  <si>
    <t xml:space="preserve">  - predhodna testna polja</t>
  </si>
  <si>
    <t>TSC 04.430</t>
  </si>
  <si>
    <t>3.3.2 Predhodne preiskave</t>
  </si>
  <si>
    <t xml:space="preserve">  - količina pospeševalca</t>
  </si>
  <si>
    <t xml:space="preserve">  - količina odboja</t>
  </si>
  <si>
    <t xml:space="preserve">  - zgodnje priraščanje trdnosti</t>
  </si>
  <si>
    <t>igla 3 mm do 1 ure</t>
  </si>
  <si>
    <t xml:space="preserve">  - tlačna trdnost (1 dan, 7dni, 28 dni)</t>
  </si>
  <si>
    <t xml:space="preserve">    odvzem vzorcev</t>
  </si>
  <si>
    <t>5 preskušancev vsak termin</t>
  </si>
  <si>
    <t>SIST EN 12504-1</t>
  </si>
  <si>
    <t xml:space="preserve">  - neprepustnost za vodo</t>
  </si>
  <si>
    <t xml:space="preserve">  - količina mikroarmature</t>
  </si>
  <si>
    <t>SIST EN 14488-7</t>
  </si>
  <si>
    <t xml:space="preserve">  - upogibna trdnost (za MA beton)</t>
  </si>
  <si>
    <t>SIST EN 14488-3</t>
  </si>
  <si>
    <t xml:space="preserve">  - oprijemljivost na podlago (sanacije)</t>
  </si>
  <si>
    <t>SIST EN 14488-4</t>
  </si>
  <si>
    <t>3.3.3 Kontrola vgradnje</t>
  </si>
  <si>
    <t xml:space="preserve">  - redni nadzor kontrole kvalitete</t>
  </si>
  <si>
    <r>
      <t xml:space="preserve"> m</t>
    </r>
    <r>
      <rPr>
        <vertAlign val="superscript"/>
        <sz val="9"/>
        <color indexed="8"/>
        <rFont val="Tahoma"/>
        <family val="2"/>
        <charset val="238"/>
      </rPr>
      <t>3</t>
    </r>
  </si>
  <si>
    <t xml:space="preserve">     - v/c</t>
  </si>
  <si>
    <t xml:space="preserve">     - kontrola debeline</t>
  </si>
  <si>
    <t>SIST EN 14488-6</t>
  </si>
  <si>
    <r>
      <t xml:space="preserve"> m</t>
    </r>
    <r>
      <rPr>
        <vertAlign val="superscript"/>
        <sz val="9"/>
        <color indexed="8"/>
        <rFont val="Tahoma"/>
        <family val="2"/>
        <charset val="238"/>
      </rPr>
      <t>2</t>
    </r>
  </si>
  <si>
    <t xml:space="preserve">  - temperatura svežega betona na mestu </t>
  </si>
  <si>
    <t xml:space="preserve">    vgrajevanja</t>
  </si>
  <si>
    <t>SIST EN 14488-1</t>
  </si>
  <si>
    <t>3.3.4  Delna in zaključna poročila o kakovosti izvedenih del</t>
  </si>
  <si>
    <t>REKAPITULACIJA</t>
  </si>
  <si>
    <t xml:space="preserve">1   SANACIJSKA DELA  NA  KONSTRUKCIJI OBOKA  PREDORA (serija SIST EN 1504)                                     </t>
  </si>
  <si>
    <t>SKUPAJ</t>
  </si>
  <si>
    <t>Skupaj brez DDV:</t>
  </si>
  <si>
    <t>22% DDV:</t>
  </si>
  <si>
    <t>Skupaj z DDV:</t>
  </si>
  <si>
    <t xml:space="preserve">   - preverjanje istovetnosti recepture in       vhodnih materialov</t>
  </si>
  <si>
    <t xml:space="preserve">   - palica (kem. analiza) - spektrometrična metoda</t>
  </si>
  <si>
    <t>min 5 *</t>
  </si>
  <si>
    <t xml:space="preserve">   - vizuelna ocena karakteristik, kontrola globine penetracije, kontrola navzema-po dokumentaciji dobavitelja</t>
  </si>
  <si>
    <t xml:space="preserve"> na utrujanje za dinamično  obremenjene konstr.</t>
  </si>
  <si>
    <t xml:space="preserve">  - mehanske in obstojnostne lastnosti (NOZT, OPZT-S)</t>
  </si>
  <si>
    <t>Ponudbeni predračun ZKK Železniški Karavanški predor - slovenski del predora in AB premostitveni objekti izven (SI)</t>
  </si>
  <si>
    <t>Ponudbeni predračun ZKK Železniška proga: meja R Avstrija -postaja Jesenice - trasa izven železniškega predora Karavanke (SI)</t>
  </si>
  <si>
    <r>
      <t xml:space="preserve">7  KOVINSKE KONSTRUKCIJE </t>
    </r>
    <r>
      <rPr>
        <sz val="10"/>
        <color theme="1"/>
        <rFont val="Tahoma"/>
        <family val="2"/>
        <charset val="238"/>
      </rPr>
      <t>(jeklene konstrukcije, portali, signalni znaki, javna razsvetljava)</t>
    </r>
  </si>
  <si>
    <t>8  OGRAJE ZA ZAŠČITO PRED HRUPOM v skladu s SIST EN 14388</t>
  </si>
  <si>
    <t>9.1  Neprekinjeno zavarjeni tir (UIC 720, SIST EN 14730-1 in -2)</t>
  </si>
  <si>
    <t xml:space="preserve"> Skupaj 3   GRADNJA TALNEGA OBOKA PREDORA</t>
  </si>
  <si>
    <t>Železniški Karavanški predor - slovenski del predora in AB premostitveni objekti izven (SI)</t>
  </si>
  <si>
    <t>Železniška proga: meja R Avstrija -postaja Jesenice - trasa izven železniškega predora Karavanke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</si>
</sst>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General_)"/>
    <numFmt numFmtId="165" formatCode="0.0%"/>
    <numFmt numFmtId="166" formatCode="#,##0.00\ &quot;€&quot;"/>
  </numFmts>
  <fonts count="56">
    <font>
      <sz val="11"/>
      <color theme="1"/>
      <name val="Calibri"/>
      <family val="2"/>
      <charset val="238"/>
      <scheme val="minor"/>
    </font>
    <font>
      <sz val="11"/>
      <color theme="1"/>
      <name val="Calibri"/>
      <family val="2"/>
      <charset val="238"/>
      <scheme val="minor"/>
    </font>
    <font>
      <sz val="10"/>
      <name val="InterstateCE-Light"/>
      <family val="2"/>
      <charset val="238"/>
    </font>
    <font>
      <b/>
      <sz val="10"/>
      <name val="Arial"/>
      <family val="2"/>
      <charset val="238"/>
    </font>
    <font>
      <sz val="10"/>
      <color indexed="8"/>
      <name val="InterstateCE-Light"/>
      <family val="2"/>
      <charset val="238"/>
    </font>
    <font>
      <sz val="10"/>
      <color theme="1"/>
      <name val="InterstateCE-Light"/>
      <family val="2"/>
      <charset val="238"/>
    </font>
    <font>
      <b/>
      <sz val="10"/>
      <color theme="1"/>
      <name val="InterstateCE-Light"/>
      <family val="2"/>
      <charset val="238"/>
    </font>
    <font>
      <b/>
      <sz val="10"/>
      <color theme="1"/>
      <name val="InterstateCE-Light"/>
      <charset val="238"/>
    </font>
    <font>
      <b/>
      <sz val="10"/>
      <color theme="1"/>
      <name val="Arial CE"/>
      <family val="2"/>
      <charset val="238"/>
    </font>
    <font>
      <sz val="10"/>
      <color theme="1"/>
      <name val="InterstateCE-Light"/>
      <charset val="238"/>
    </font>
    <font>
      <b/>
      <sz val="10"/>
      <color theme="1"/>
      <name val="Calibri"/>
      <family val="2"/>
      <charset val="238"/>
      <scheme val="minor"/>
    </font>
    <font>
      <sz val="10"/>
      <color theme="1"/>
      <name val="Calibri"/>
      <family val="2"/>
      <charset val="238"/>
      <scheme val="minor"/>
    </font>
    <font>
      <sz val="10"/>
      <name val="Arial"/>
      <family val="2"/>
      <charset val="238"/>
    </font>
    <font>
      <sz val="11"/>
      <color theme="1"/>
      <name val="Calibri"/>
      <family val="2"/>
      <scheme val="minor"/>
    </font>
    <font>
      <b/>
      <sz val="10"/>
      <name val="Calibri"/>
      <family val="2"/>
      <charset val="238"/>
      <scheme val="minor"/>
    </font>
    <font>
      <sz val="10"/>
      <name val="Calibri"/>
      <family val="2"/>
      <charset val="238"/>
      <scheme val="minor"/>
    </font>
    <font>
      <sz val="10"/>
      <name val="Arial CE"/>
      <family val="2"/>
      <charset val="238"/>
    </font>
    <font>
      <sz val="10"/>
      <color theme="1"/>
      <name val="Tahoma"/>
      <family val="2"/>
      <charset val="238"/>
    </font>
    <font>
      <b/>
      <sz val="10"/>
      <color theme="1"/>
      <name val="Tahoma"/>
      <family val="2"/>
      <charset val="238"/>
    </font>
    <font>
      <sz val="11"/>
      <color theme="1"/>
      <name val="Tahoma"/>
      <family val="2"/>
      <charset val="238"/>
    </font>
    <font>
      <sz val="10"/>
      <name val="Tahoma"/>
      <family val="2"/>
      <charset val="238"/>
    </font>
    <font>
      <vertAlign val="subscript"/>
      <sz val="10"/>
      <color theme="1"/>
      <name val="Tahoma"/>
      <family val="2"/>
      <charset val="238"/>
    </font>
    <font>
      <vertAlign val="superscript"/>
      <sz val="10"/>
      <color theme="1"/>
      <name val="Tahoma"/>
      <family val="2"/>
      <charset val="238"/>
    </font>
    <font>
      <b/>
      <sz val="10"/>
      <name val="Tahoma"/>
      <family val="2"/>
      <charset val="238"/>
    </font>
    <font>
      <strike/>
      <sz val="10"/>
      <name val="Tahoma"/>
      <family val="2"/>
      <charset val="238"/>
    </font>
    <font>
      <sz val="8"/>
      <color theme="1"/>
      <name val="Tahoma"/>
      <family val="2"/>
      <charset val="238"/>
    </font>
    <font>
      <b/>
      <sz val="11"/>
      <color theme="1"/>
      <name val="Tahoma"/>
      <family val="2"/>
      <charset val="238"/>
    </font>
    <font>
      <sz val="9"/>
      <name val="Tahoma"/>
      <family val="2"/>
      <charset val="238"/>
    </font>
    <font>
      <sz val="10"/>
      <color indexed="8"/>
      <name val="Tahoma"/>
      <family val="2"/>
      <charset val="238"/>
    </font>
    <font>
      <b/>
      <sz val="8"/>
      <color theme="1"/>
      <name val="Tahoma"/>
      <family val="2"/>
      <charset val="238"/>
    </font>
    <font>
      <b/>
      <sz val="14"/>
      <color theme="1"/>
      <name val="Tahoma"/>
      <family val="2"/>
      <charset val="238"/>
    </font>
    <font>
      <sz val="11"/>
      <color rgb="FF1F497D"/>
      <name val="Calibri"/>
      <family val="2"/>
      <charset val="238"/>
      <scheme val="minor"/>
    </font>
    <font>
      <b/>
      <sz val="11"/>
      <color theme="1"/>
      <name val="Calibri"/>
      <family val="2"/>
      <charset val="238"/>
      <scheme val="minor"/>
    </font>
    <font>
      <b/>
      <sz val="9"/>
      <name val="Tahoma"/>
      <family val="2"/>
      <charset val="238"/>
    </font>
    <font>
      <b/>
      <sz val="11"/>
      <name val="Tahoma"/>
      <family val="2"/>
      <charset val="238"/>
    </font>
    <font>
      <sz val="9"/>
      <color rgb="FFFF0000"/>
      <name val="Tahoma"/>
      <family val="2"/>
      <charset val="238"/>
    </font>
    <font>
      <b/>
      <u/>
      <sz val="9"/>
      <name val="Tahoma"/>
      <family val="2"/>
      <charset val="238"/>
    </font>
    <font>
      <b/>
      <u/>
      <sz val="10"/>
      <name val="Tahoma"/>
      <family val="2"/>
      <charset val="238"/>
    </font>
    <font>
      <b/>
      <u/>
      <sz val="11"/>
      <name val="Tahoma"/>
      <family val="2"/>
      <charset val="238"/>
    </font>
    <font>
      <sz val="9"/>
      <color theme="1"/>
      <name val="Tahoma"/>
      <family val="2"/>
      <charset val="238"/>
    </font>
    <font>
      <b/>
      <sz val="9"/>
      <color rgb="FF000000"/>
      <name val="Tahoma"/>
      <family val="2"/>
      <charset val="238"/>
    </font>
    <font>
      <sz val="9"/>
      <color rgb="FF000000"/>
      <name val="Tahoma"/>
      <family val="2"/>
      <charset val="238"/>
    </font>
    <font>
      <sz val="9"/>
      <color indexed="8"/>
      <name val="Tahoma"/>
      <family val="2"/>
      <charset val="238"/>
    </font>
    <font>
      <b/>
      <sz val="9"/>
      <color indexed="8"/>
      <name val="Tahoma"/>
      <family val="2"/>
      <charset val="238"/>
    </font>
    <font>
      <sz val="9"/>
      <name val="Calibri"/>
      <family val="2"/>
      <charset val="238"/>
      <scheme val="minor"/>
    </font>
    <font>
      <b/>
      <sz val="9"/>
      <name val="Calibri"/>
      <family val="2"/>
      <charset val="238"/>
      <scheme val="minor"/>
    </font>
    <font>
      <sz val="11"/>
      <name val="Tahoma"/>
      <family val="2"/>
      <charset val="238"/>
    </font>
    <font>
      <sz val="8"/>
      <name val="Tahoma"/>
      <family val="2"/>
      <charset val="238"/>
    </font>
    <font>
      <sz val="7"/>
      <name val="Tahoma"/>
      <family val="2"/>
      <charset val="238"/>
    </font>
    <font>
      <strike/>
      <sz val="9"/>
      <name val="Tahoma"/>
      <family val="2"/>
      <charset val="238"/>
    </font>
    <font>
      <sz val="9"/>
      <color indexed="8"/>
      <name val="Calibri"/>
      <family val="2"/>
      <charset val="238"/>
      <scheme val="minor"/>
    </font>
    <font>
      <b/>
      <sz val="9"/>
      <color indexed="8"/>
      <name val="Calibri"/>
      <family val="2"/>
      <charset val="238"/>
      <scheme val="minor"/>
    </font>
    <font>
      <sz val="8"/>
      <color indexed="8"/>
      <name val="Tahoma"/>
      <family val="2"/>
      <charset val="238"/>
    </font>
    <font>
      <b/>
      <sz val="10"/>
      <color indexed="8"/>
      <name val="Tahoma"/>
      <family val="2"/>
      <charset val="238"/>
    </font>
    <font>
      <vertAlign val="superscript"/>
      <sz val="9"/>
      <color indexed="8"/>
      <name val="Tahoma"/>
      <family val="2"/>
      <charset val="238"/>
    </font>
    <font>
      <sz val="9"/>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9" fontId="1" fillId="0" borderId="0" applyFont="0" applyFill="0" applyBorder="0" applyAlignment="0" applyProtection="0"/>
    <xf numFmtId="0" fontId="1" fillId="0" borderId="0"/>
    <xf numFmtId="0" fontId="12" fillId="0" borderId="0"/>
    <xf numFmtId="9" fontId="1" fillId="0" borderId="0" applyFont="0" applyFill="0" applyBorder="0" applyAlignment="0" applyProtection="0"/>
    <xf numFmtId="43" fontId="1" fillId="0" borderId="0" applyFont="0" applyFill="0" applyBorder="0" applyAlignment="0" applyProtection="0"/>
    <xf numFmtId="0" fontId="13" fillId="0" borderId="0"/>
  </cellStyleXfs>
  <cellXfs count="713">
    <xf numFmtId="0" fontId="0" fillId="0" borderId="0" xfId="0"/>
    <xf numFmtId="164" fontId="4" fillId="0" borderId="0" xfId="0" applyNumberFormat="1" applyFont="1" applyFill="1" applyAlignment="1" applyProtection="1"/>
    <xf numFmtId="164" fontId="5" fillId="0" borderId="0" xfId="0" applyNumberFormat="1" applyFont="1" applyFill="1" applyAlignment="1" applyProtection="1"/>
    <xf numFmtId="164" fontId="6" fillId="0" borderId="0" xfId="0" applyNumberFormat="1" applyFont="1" applyFill="1" applyBorder="1" applyAlignment="1" applyProtection="1"/>
    <xf numFmtId="164" fontId="5" fillId="0" borderId="0" xfId="0" applyNumberFormat="1" applyFont="1" applyFill="1" applyBorder="1" applyAlignment="1" applyProtection="1"/>
    <xf numFmtId="164" fontId="6" fillId="0" borderId="0" xfId="0" applyNumberFormat="1" applyFont="1" applyFill="1" applyAlignment="1" applyProtection="1"/>
    <xf numFmtId="164" fontId="5" fillId="0" borderId="0" xfId="0" applyNumberFormat="1" applyFont="1" applyFill="1" applyBorder="1" applyAlignment="1" applyProtection="1">
      <alignment horizontal="right"/>
    </xf>
    <xf numFmtId="164"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4" fontId="10" fillId="0" borderId="0" xfId="0" applyNumberFormat="1" applyFont="1" applyFill="1" applyBorder="1" applyAlignment="1" applyProtection="1"/>
    <xf numFmtId="164" fontId="11" fillId="0" borderId="0" xfId="0" applyNumberFormat="1" applyFont="1" applyFill="1" applyBorder="1" applyAlignment="1" applyProtection="1"/>
    <xf numFmtId="164" fontId="6" fillId="0" borderId="0" xfId="0" applyNumberFormat="1" applyFont="1" applyFill="1" applyBorder="1" applyAlignment="1" applyProtection="1">
      <alignment horizontal="left"/>
    </xf>
    <xf numFmtId="164" fontId="8" fillId="0" borderId="0" xfId="0" applyNumberFormat="1" applyFont="1" applyFill="1" applyBorder="1" applyAlignment="1" applyProtection="1"/>
    <xf numFmtId="164" fontId="7" fillId="0" borderId="0" xfId="0" applyNumberFormat="1" applyFont="1" applyFill="1" applyBorder="1" applyAlignment="1" applyProtection="1"/>
    <xf numFmtId="164" fontId="9" fillId="0" borderId="0" xfId="0" applyNumberFormat="1" applyFont="1" applyFill="1" applyBorder="1" applyAlignment="1" applyProtection="1"/>
    <xf numFmtId="1" fontId="6" fillId="0" borderId="0" xfId="0" applyNumberFormat="1" applyFont="1" applyFill="1" applyBorder="1" applyAlignment="1" applyProtection="1">
      <alignment horizontal="center"/>
    </xf>
    <xf numFmtId="1" fontId="6" fillId="0" borderId="0" xfId="0" applyNumberFormat="1" applyFont="1" applyFill="1" applyBorder="1" applyAlignment="1" applyProtection="1">
      <alignment horizontal="left"/>
    </xf>
    <xf numFmtId="1" fontId="11" fillId="0" borderId="0" xfId="0" applyNumberFormat="1" applyFont="1" applyFill="1" applyBorder="1" applyAlignment="1" applyProtection="1"/>
    <xf numFmtId="1" fontId="5" fillId="0" borderId="0" xfId="0" applyNumberFormat="1" applyFont="1" applyFill="1" applyBorder="1" applyAlignment="1" applyProtection="1">
      <alignment horizontal="center"/>
    </xf>
    <xf numFmtId="1" fontId="11" fillId="0" borderId="0" xfId="0" applyNumberFormat="1" applyFont="1" applyFill="1" applyBorder="1" applyAlignment="1" applyProtection="1">
      <alignment horizontal="center"/>
    </xf>
    <xf numFmtId="1" fontId="5" fillId="0" borderId="0" xfId="0" applyNumberFormat="1" applyFont="1" applyFill="1" applyBorder="1" applyAlignment="1" applyProtection="1">
      <alignment horizontal="right"/>
    </xf>
    <xf numFmtId="0" fontId="5" fillId="0" borderId="0" xfId="0" applyFont="1" applyFill="1" applyBorder="1" applyAlignment="1">
      <alignment vertical="center"/>
    </xf>
    <xf numFmtId="0" fontId="11" fillId="0" borderId="0" xfId="0" applyFont="1" applyFill="1"/>
    <xf numFmtId="0" fontId="11" fillId="0" borderId="0" xfId="0" applyFont="1"/>
    <xf numFmtId="164" fontId="5" fillId="0" borderId="0" xfId="0" applyNumberFormat="1" applyFont="1" applyFill="1" applyBorder="1" applyAlignment="1" applyProtection="1">
      <alignment horizontal="left"/>
    </xf>
    <xf numFmtId="164" fontId="5" fillId="0" borderId="0" xfId="0" applyNumberFormat="1" applyFont="1" applyFill="1" applyBorder="1" applyAlignment="1" applyProtection="1">
      <alignment vertical="center"/>
    </xf>
    <xf numFmtId="1" fontId="5" fillId="0" borderId="0" xfId="0" applyNumberFormat="1" applyFont="1" applyFill="1" applyBorder="1" applyAlignment="1"/>
    <xf numFmtId="164" fontId="5" fillId="0" borderId="0" xfId="0" quotePrefix="1" applyNumberFormat="1" applyFont="1" applyFill="1" applyBorder="1" applyAlignment="1" applyProtection="1">
      <alignment horizontal="right"/>
    </xf>
    <xf numFmtId="164" fontId="5" fillId="0" borderId="0" xfId="0" applyNumberFormat="1" applyFont="1" applyFill="1" applyBorder="1" applyAlignment="1">
      <alignment vertical="center"/>
    </xf>
    <xf numFmtId="1" fontId="5" fillId="0" borderId="0" xfId="0" applyNumberFormat="1" applyFont="1" applyFill="1" applyBorder="1" applyAlignment="1" applyProtection="1"/>
    <xf numFmtId="1" fontId="5" fillId="0" borderId="0" xfId="0" applyNumberFormat="1" applyFont="1" applyFill="1" applyBorder="1" applyAlignment="1" applyProtection="1">
      <alignment horizontal="center" vertical="center"/>
    </xf>
    <xf numFmtId="1" fontId="11" fillId="0" borderId="0" xfId="0" applyNumberFormat="1" applyFont="1" applyFill="1"/>
    <xf numFmtId="1" fontId="5" fillId="0" borderId="0" xfId="0" applyNumberFormat="1" applyFont="1" applyFill="1" applyBorder="1" applyAlignment="1">
      <alignment vertical="center"/>
    </xf>
    <xf numFmtId="164" fontId="5" fillId="0" borderId="0" xfId="0" applyNumberFormat="1" applyFont="1" applyFill="1" applyBorder="1" applyAlignment="1" applyProtection="1">
      <alignment horizontal="right" vertical="center"/>
    </xf>
    <xf numFmtId="1" fontId="5" fillId="0" borderId="0" xfId="0" applyNumberFormat="1" applyFont="1" applyFill="1" applyBorder="1" applyAlignment="1">
      <alignment horizontal="center"/>
    </xf>
    <xf numFmtId="164" fontId="5" fillId="0" borderId="0" xfId="0" applyNumberFormat="1" applyFont="1" applyFill="1" applyBorder="1" applyAlignment="1"/>
    <xf numFmtId="164" fontId="5" fillId="0" borderId="0" xfId="0" applyNumberFormat="1" applyFont="1" applyFill="1" applyBorder="1" applyAlignment="1">
      <alignment horizontal="right"/>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 fontId="5" fillId="0" borderId="0" xfId="0" quotePrefix="1" applyNumberFormat="1" applyFont="1" applyFill="1" applyBorder="1" applyAlignment="1" applyProtection="1">
      <alignment horizontal="right"/>
    </xf>
    <xf numFmtId="0" fontId="5" fillId="0" borderId="0" xfId="0" applyFont="1" applyFill="1" applyBorder="1" applyAlignment="1">
      <alignment horizontal="left" vertical="center"/>
    </xf>
    <xf numFmtId="0" fontId="11" fillId="0" borderId="0" xfId="0" applyFont="1" applyFill="1" applyBorder="1"/>
    <xf numFmtId="0" fontId="11" fillId="0" borderId="0" xfId="0" applyFont="1" applyBorder="1"/>
    <xf numFmtId="1" fontId="10" fillId="0" borderId="0" xfId="0" applyNumberFormat="1" applyFont="1" applyFill="1" applyBorder="1" applyAlignment="1" applyProtection="1">
      <alignment horizontal="center"/>
    </xf>
    <xf numFmtId="164" fontId="11" fillId="0" borderId="0" xfId="0" applyNumberFormat="1" applyFont="1" applyFill="1" applyBorder="1" applyAlignment="1" applyProtection="1">
      <alignment horizontal="right"/>
    </xf>
    <xf numFmtId="1" fontId="11" fillId="0" borderId="0" xfId="0" applyNumberFormat="1" applyFont="1" applyFill="1" applyBorder="1" applyAlignment="1" applyProtection="1">
      <alignment horizontal="right"/>
    </xf>
    <xf numFmtId="164" fontId="11" fillId="0" borderId="0" xfId="0" applyNumberFormat="1" applyFont="1" applyFill="1" applyBorder="1" applyAlignment="1" applyProtection="1">
      <alignment vertical="center"/>
    </xf>
    <xf numFmtId="164" fontId="11" fillId="0" borderId="0" xfId="0" quotePrefix="1" applyNumberFormat="1" applyFont="1" applyFill="1" applyBorder="1" applyAlignment="1" applyProtection="1"/>
    <xf numFmtId="0" fontId="5" fillId="0" borderId="0" xfId="0" applyFont="1" applyFill="1" applyBorder="1" applyAlignment="1">
      <alignment horizontal="right" vertical="center"/>
    </xf>
    <xf numFmtId="1" fontId="5" fillId="0" borderId="0" xfId="0" applyNumberFormat="1" applyFont="1" applyFill="1" applyBorder="1" applyAlignment="1">
      <alignment horizontal="left" vertical="center"/>
    </xf>
    <xf numFmtId="1" fontId="11" fillId="0" borderId="0" xfId="0" applyNumberFormat="1" applyFont="1" applyFill="1" applyBorder="1"/>
    <xf numFmtId="164"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xf numFmtId="164" fontId="11" fillId="0" borderId="0" xfId="0" applyNumberFormat="1" applyFont="1" applyFill="1" applyBorder="1" applyAlignment="1">
      <alignment vertical="center"/>
    </xf>
    <xf numFmtId="164" fontId="11" fillId="0" borderId="0" xfId="0" applyNumberFormat="1" applyFont="1" applyFill="1" applyBorder="1" applyAlignment="1" applyProtection="1">
      <alignment horizontal="center" vertical="center"/>
    </xf>
    <xf numFmtId="164" fontId="11" fillId="0" borderId="0" xfId="0" applyNumberFormat="1" applyFont="1" applyFill="1" applyBorder="1" applyAlignment="1" applyProtection="1">
      <alignment horizontal="center"/>
    </xf>
    <xf numFmtId="0" fontId="11" fillId="0" borderId="0" xfId="0" applyFont="1" applyFill="1" applyBorder="1" applyAlignment="1">
      <alignment horizontal="right" vertical="center"/>
    </xf>
    <xf numFmtId="1" fontId="5" fillId="0" borderId="0" xfId="0" applyNumberFormat="1" applyFont="1" applyFill="1" applyBorder="1" applyAlignment="1">
      <alignment horizontal="right" vertical="center"/>
    </xf>
    <xf numFmtId="164" fontId="11" fillId="0" borderId="0" xfId="0" applyNumberFormat="1" applyFont="1" applyFill="1" applyBorder="1" applyAlignment="1">
      <alignment horizontal="right"/>
    </xf>
    <xf numFmtId="164" fontId="11" fillId="0" borderId="0" xfId="0" quotePrefix="1" applyNumberFormat="1" applyFont="1" applyFill="1" applyBorder="1" applyAlignment="1" applyProtection="1">
      <alignment horizontal="center"/>
    </xf>
    <xf numFmtId="0" fontId="11" fillId="0" borderId="0" xfId="0" applyFont="1" applyFill="1" applyBorder="1" applyAlignment="1">
      <alignment horizontal="right"/>
    </xf>
    <xf numFmtId="0" fontId="11" fillId="0" borderId="0" xfId="0" applyFont="1" applyFill="1" applyBorder="1" applyAlignment="1">
      <alignment vertical="center"/>
    </xf>
    <xf numFmtId="1" fontId="11" fillId="0" borderId="0" xfId="0" applyNumberFormat="1" applyFont="1" applyFill="1" applyBorder="1" applyAlignment="1">
      <alignment vertical="center"/>
    </xf>
    <xf numFmtId="1" fontId="11" fillId="0" borderId="0" xfId="5" quotePrefix="1" applyNumberFormat="1" applyFont="1" applyFill="1" applyBorder="1" applyAlignment="1" applyProtection="1">
      <alignment horizontal="center"/>
    </xf>
    <xf numFmtId="9" fontId="11" fillId="0" borderId="0" xfId="0" applyNumberFormat="1" applyFont="1" applyFill="1" applyBorder="1" applyAlignment="1" applyProtection="1">
      <alignment horizontal="center"/>
    </xf>
    <xf numFmtId="9" fontId="11" fillId="0" borderId="0" xfId="1" applyFont="1" applyFill="1" applyBorder="1" applyAlignment="1" applyProtection="1">
      <alignment horizontal="right"/>
    </xf>
    <xf numFmtId="49" fontId="11" fillId="0" borderId="0" xfId="0" applyNumberFormat="1" applyFont="1" applyFill="1" applyBorder="1" applyAlignment="1" applyProtection="1"/>
    <xf numFmtId="1" fontId="11" fillId="0" borderId="0" xfId="5" applyNumberFormat="1" applyFont="1" applyFill="1" applyBorder="1" applyAlignment="1" applyProtection="1">
      <alignment horizontal="center"/>
    </xf>
    <xf numFmtId="1" fontId="11"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0" xfId="0" applyFont="1" applyFill="1" applyBorder="1" applyAlignment="1">
      <alignment horizontal="center"/>
    </xf>
    <xf numFmtId="0" fontId="11" fillId="0" borderId="0" xfId="0" applyFont="1" applyFill="1" applyBorder="1" applyAlignment="1">
      <alignment horizontal="center" vertical="center"/>
    </xf>
    <xf numFmtId="49" fontId="5" fillId="0" borderId="0" xfId="1" applyNumberFormat="1" applyFont="1" applyFill="1" applyBorder="1" applyAlignment="1" applyProtection="1">
      <alignment horizontal="center"/>
    </xf>
    <xf numFmtId="49" fontId="11" fillId="0" borderId="0" xfId="0" applyNumberFormat="1" applyFont="1" applyFill="1" applyBorder="1" applyAlignment="1">
      <alignment vertical="center"/>
    </xf>
    <xf numFmtId="49" fontId="11" fillId="0" borderId="0" xfId="0" applyNumberFormat="1" applyFont="1" applyFill="1" applyBorder="1" applyAlignment="1" applyProtection="1">
      <alignment horizontal="center"/>
    </xf>
    <xf numFmtId="49" fontId="11" fillId="0" borderId="0" xfId="0" applyNumberFormat="1" applyFont="1" applyFill="1" applyBorder="1" applyAlignment="1" applyProtection="1">
      <alignment horizontal="right"/>
    </xf>
    <xf numFmtId="49" fontId="11" fillId="0" borderId="0" xfId="0" applyNumberFormat="1" applyFont="1" applyFill="1" applyBorder="1" applyAlignment="1" applyProtection="1">
      <alignment vertical="center"/>
    </xf>
    <xf numFmtId="165" fontId="5" fillId="0" borderId="0" xfId="0" applyNumberFormat="1" applyFont="1" applyFill="1" applyBorder="1" applyAlignment="1">
      <alignment horizontal="right" vertical="center"/>
    </xf>
    <xf numFmtId="164" fontId="11" fillId="0" borderId="0" xfId="0" quotePrefix="1" applyNumberFormat="1" applyFont="1" applyFill="1" applyBorder="1" applyAlignment="1" applyProtection="1">
      <alignment horizontal="right"/>
    </xf>
    <xf numFmtId="0" fontId="5" fillId="0" borderId="0" xfId="0" applyNumberFormat="1" applyFont="1" applyFill="1" applyBorder="1" applyAlignment="1">
      <alignment horizontal="right" vertical="center"/>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right" vertical="center"/>
    </xf>
    <xf numFmtId="1" fontId="5" fillId="0" borderId="0" xfId="0" applyNumberFormat="1" applyFont="1" applyFill="1" applyBorder="1" applyAlignment="1">
      <alignment horizontal="right"/>
    </xf>
    <xf numFmtId="164" fontId="5" fillId="0" borderId="0" xfId="0" quotePrefix="1" applyNumberFormat="1" applyFont="1" applyFill="1" applyBorder="1" applyAlignment="1" applyProtection="1">
      <alignment horizontal="center" vertical="center"/>
    </xf>
    <xf numFmtId="164" fontId="16" fillId="0" borderId="0" xfId="0" applyNumberFormat="1" applyFont="1" applyFill="1" applyAlignment="1" applyProtection="1"/>
    <xf numFmtId="164" fontId="2" fillId="0" borderId="0" xfId="0" applyNumberFormat="1" applyFont="1" applyFill="1" applyBorder="1" applyAlignment="1" applyProtection="1"/>
    <xf numFmtId="164" fontId="2"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right"/>
    </xf>
    <xf numFmtId="164" fontId="14" fillId="0" borderId="0" xfId="0" applyNumberFormat="1" applyFont="1" applyFill="1" applyBorder="1" applyAlignment="1" applyProtection="1"/>
    <xf numFmtId="164" fontId="15" fillId="0" borderId="0" xfId="0" applyNumberFormat="1" applyFont="1" applyFill="1" applyAlignment="1" applyProtection="1"/>
    <xf numFmtId="1" fontId="11" fillId="0" borderId="0" xfId="5" applyNumberFormat="1" applyFont="1" applyFill="1" applyBorder="1" applyAlignment="1">
      <alignment horizontal="center" vertical="center"/>
    </xf>
    <xf numFmtId="1" fontId="11" fillId="0" borderId="0" xfId="5" applyNumberFormat="1" applyFont="1" applyFill="1" applyBorder="1" applyAlignment="1" applyProtection="1">
      <alignment horizontal="center" vertical="center"/>
    </xf>
    <xf numFmtId="1" fontId="11" fillId="0" borderId="0" xfId="5" applyNumberFormat="1" applyFont="1" applyFill="1" applyAlignment="1">
      <alignment horizontal="center"/>
    </xf>
    <xf numFmtId="1" fontId="11" fillId="0" borderId="0" xfId="5" quotePrefix="1" applyNumberFormat="1" applyFont="1" applyFill="1" applyBorder="1" applyAlignment="1" applyProtection="1">
      <alignment horizontal="center" vertical="center"/>
    </xf>
    <xf numFmtId="1" fontId="11" fillId="0" borderId="0" xfId="5" applyNumberFormat="1" applyFont="1" applyFill="1" applyBorder="1" applyAlignment="1">
      <alignment horizontal="center"/>
    </xf>
    <xf numFmtId="1" fontId="11" fillId="0" borderId="0" xfId="5" applyNumberFormat="1" applyFont="1" applyFill="1" applyBorder="1" applyAlignment="1">
      <alignment horizontal="center" vertical="top"/>
    </xf>
    <xf numFmtId="1" fontId="15" fillId="0" borderId="0" xfId="5" applyNumberFormat="1" applyFont="1" applyFill="1" applyBorder="1" applyAlignment="1" applyProtection="1">
      <alignment horizontal="center"/>
    </xf>
    <xf numFmtId="2" fontId="11" fillId="0" borderId="0" xfId="0" applyNumberFormat="1" applyFont="1" applyAlignment="1">
      <alignment horizontal="center"/>
    </xf>
    <xf numFmtId="2" fontId="11" fillId="0" borderId="0" xfId="0" applyNumberFormat="1" applyFont="1" applyBorder="1" applyAlignment="1">
      <alignment horizontal="center"/>
    </xf>
    <xf numFmtId="2" fontId="11" fillId="0" borderId="0" xfId="0" applyNumberFormat="1" applyFont="1" applyAlignment="1">
      <alignment horizontal="right"/>
    </xf>
    <xf numFmtId="2" fontId="11" fillId="0" borderId="0" xfId="0" applyNumberFormat="1" applyFont="1" applyBorder="1" applyAlignment="1">
      <alignment horizontal="right"/>
    </xf>
    <xf numFmtId="0" fontId="11" fillId="0" borderId="0" xfId="0" applyFont="1" applyAlignment="1">
      <alignment wrapText="1"/>
    </xf>
    <xf numFmtId="164" fontId="17" fillId="0" borderId="0" xfId="0" applyNumberFormat="1" applyFont="1" applyFill="1" applyAlignment="1" applyProtection="1"/>
    <xf numFmtId="164" fontId="18" fillId="0" borderId="1" xfId="0" applyNumberFormat="1" applyFont="1" applyFill="1" applyBorder="1" applyAlignment="1" applyProtection="1"/>
    <xf numFmtId="164" fontId="18" fillId="0" borderId="1" xfId="0" applyNumberFormat="1" applyFont="1" applyFill="1" applyBorder="1" applyAlignment="1" applyProtection="1">
      <alignment vertical="center"/>
    </xf>
    <xf numFmtId="1" fontId="17" fillId="0" borderId="1" xfId="5" applyNumberFormat="1" applyFont="1" applyFill="1" applyBorder="1" applyAlignment="1" applyProtection="1">
      <alignment horizontal="center"/>
    </xf>
    <xf numFmtId="1" fontId="18" fillId="0" borderId="1" xfId="0" applyNumberFormat="1" applyFont="1" applyFill="1" applyBorder="1" applyAlignment="1" applyProtection="1"/>
    <xf numFmtId="0" fontId="17" fillId="0" borderId="0" xfId="0" applyFont="1" applyFill="1"/>
    <xf numFmtId="2" fontId="17" fillId="0" borderId="0" xfId="0" applyNumberFormat="1" applyFont="1" applyFill="1" applyAlignment="1">
      <alignment horizontal="center"/>
    </xf>
    <xf numFmtId="164" fontId="18" fillId="0" borderId="2" xfId="0" applyNumberFormat="1" applyFont="1" applyFill="1" applyBorder="1" applyAlignment="1" applyProtection="1"/>
    <xf numFmtId="164" fontId="18" fillId="0" borderId="2" xfId="0" applyNumberFormat="1" applyFont="1" applyFill="1" applyBorder="1" applyAlignment="1" applyProtection="1">
      <alignment vertical="center"/>
    </xf>
    <xf numFmtId="1" fontId="17" fillId="0" borderId="2" xfId="5" applyNumberFormat="1" applyFont="1" applyFill="1" applyBorder="1" applyAlignment="1" applyProtection="1">
      <alignment horizontal="center"/>
    </xf>
    <xf numFmtId="1" fontId="18" fillId="0" borderId="2" xfId="0" applyNumberFormat="1" applyFont="1" applyFill="1" applyBorder="1" applyAlignment="1" applyProtection="1"/>
    <xf numFmtId="164" fontId="18" fillId="0" borderId="0" xfId="0" applyNumberFormat="1" applyFont="1" applyFill="1" applyAlignment="1" applyProtection="1"/>
    <xf numFmtId="164" fontId="18" fillId="0" borderId="0" xfId="0" applyNumberFormat="1" applyFont="1" applyFill="1" applyAlignment="1" applyProtection="1">
      <alignment horizontal="left"/>
    </xf>
    <xf numFmtId="164" fontId="18" fillId="0" borderId="0" xfId="0" applyNumberFormat="1" applyFont="1" applyFill="1" applyAlignment="1" applyProtection="1">
      <alignment vertical="center"/>
    </xf>
    <xf numFmtId="1" fontId="17" fillId="0" borderId="0" xfId="5" applyNumberFormat="1" applyFont="1" applyFill="1" applyAlignment="1" applyProtection="1">
      <alignment horizontal="center"/>
    </xf>
    <xf numFmtId="1" fontId="18" fillId="0" borderId="0" xfId="0" applyNumberFormat="1" applyFont="1" applyFill="1" applyAlignment="1" applyProtection="1"/>
    <xf numFmtId="0" fontId="17" fillId="0" borderId="1" xfId="0" applyNumberFormat="1" applyFont="1" applyFill="1" applyBorder="1" applyAlignment="1" applyProtection="1">
      <alignment horizontal="left"/>
    </xf>
    <xf numFmtId="49" fontId="17" fillId="0" borderId="0" xfId="0" applyNumberFormat="1" applyFont="1" applyFill="1" applyAlignment="1" applyProtection="1"/>
    <xf numFmtId="164" fontId="17" fillId="0" borderId="0" xfId="0" applyNumberFormat="1" applyFont="1" applyFill="1" applyAlignment="1"/>
    <xf numFmtId="0" fontId="17" fillId="0" borderId="0" xfId="0" applyFont="1" applyFill="1" applyAlignment="1">
      <alignment horizontal="centerContinuous"/>
    </xf>
    <xf numFmtId="164" fontId="17" fillId="0" borderId="0" xfId="0" applyNumberFormat="1" applyFont="1" applyFill="1" applyAlignment="1" applyProtection="1">
      <alignment horizontal="centerContinuous" vertical="center"/>
    </xf>
    <xf numFmtId="164" fontId="17" fillId="0" borderId="0" xfId="0" applyNumberFormat="1" applyFont="1" applyFill="1" applyAlignment="1" applyProtection="1">
      <alignment horizontal="centerContinuous"/>
    </xf>
    <xf numFmtId="1" fontId="17" fillId="0" borderId="0" xfId="0" applyNumberFormat="1" applyFont="1" applyFill="1" applyAlignment="1" applyProtection="1">
      <alignment horizontal="centerContinuous"/>
    </xf>
    <xf numFmtId="164" fontId="18" fillId="0" borderId="0" xfId="0" applyNumberFormat="1" applyFont="1" applyFill="1" applyAlignment="1" applyProtection="1">
      <alignment horizontal="centerContinuous"/>
    </xf>
    <xf numFmtId="164" fontId="17" fillId="0" borderId="0" xfId="0" applyNumberFormat="1" applyFont="1" applyFill="1" applyAlignment="1" applyProtection="1">
      <alignment horizontal="left"/>
    </xf>
    <xf numFmtId="164" fontId="17" fillId="0" borderId="0" xfId="0" applyNumberFormat="1" applyFont="1" applyFill="1" applyAlignment="1" applyProtection="1">
      <alignment wrapText="1" shrinkToFit="1"/>
    </xf>
    <xf numFmtId="1" fontId="17" fillId="0" borderId="0" xfId="5" applyNumberFormat="1" applyFont="1" applyFill="1" applyAlignment="1" applyProtection="1">
      <alignment horizontal="center" wrapText="1" shrinkToFit="1"/>
    </xf>
    <xf numFmtId="1" fontId="17" fillId="0" borderId="0" xfId="0" applyNumberFormat="1" applyFont="1" applyFill="1" applyAlignment="1" applyProtection="1">
      <alignment wrapText="1" shrinkToFit="1"/>
    </xf>
    <xf numFmtId="164" fontId="17" fillId="0" borderId="0" xfId="0" applyNumberFormat="1" applyFont="1" applyFill="1" applyAlignment="1" applyProtection="1">
      <alignment horizontal="left" wrapText="1" shrinkToFit="1"/>
    </xf>
    <xf numFmtId="1" fontId="17" fillId="0" borderId="0" xfId="0" applyNumberFormat="1" applyFont="1" applyFill="1" applyAlignment="1" applyProtection="1">
      <alignment horizontal="left" wrapText="1" shrinkToFit="1"/>
    </xf>
    <xf numFmtId="0" fontId="17" fillId="0" borderId="0" xfId="0" applyFont="1" applyFill="1" applyAlignment="1">
      <alignment wrapText="1" shrinkToFit="1"/>
    </xf>
    <xf numFmtId="1" fontId="17" fillId="0" borderId="0" xfId="5" applyNumberFormat="1" applyFont="1" applyFill="1" applyAlignment="1">
      <alignment horizontal="center" wrapText="1" shrinkToFit="1"/>
    </xf>
    <xf numFmtId="1" fontId="17" fillId="0" borderId="0" xfId="0" applyNumberFormat="1" applyFont="1" applyFill="1" applyAlignment="1" applyProtection="1">
      <alignment horizontal="left"/>
    </xf>
    <xf numFmtId="164" fontId="17" fillId="0" borderId="0" xfId="0" applyNumberFormat="1" applyFont="1" applyFill="1" applyAlignment="1" applyProtection="1">
      <alignment horizontal="left" vertical="center"/>
    </xf>
    <xf numFmtId="164" fontId="18" fillId="0" borderId="4" xfId="0" applyNumberFormat="1" applyFont="1" applyFill="1" applyBorder="1" applyAlignment="1" applyProtection="1">
      <alignment horizontal="centerContinuous" vertical="center"/>
    </xf>
    <xf numFmtId="1" fontId="17" fillId="0" borderId="5" xfId="5" applyNumberFormat="1" applyFont="1" applyFill="1" applyBorder="1" applyAlignment="1" applyProtection="1">
      <alignment horizontal="center"/>
    </xf>
    <xf numFmtId="0" fontId="17" fillId="0" borderId="0" xfId="0" applyFont="1" applyFill="1" applyAlignment="1">
      <alignment vertical="center"/>
    </xf>
    <xf numFmtId="164" fontId="18" fillId="0" borderId="6" xfId="0" applyNumberFormat="1" applyFont="1" applyFill="1" applyBorder="1" applyAlignment="1" applyProtection="1">
      <alignment horizontal="center" vertical="center"/>
    </xf>
    <xf numFmtId="164" fontId="18" fillId="0" borderId="6" xfId="0" applyNumberFormat="1" applyFont="1" applyFill="1" applyBorder="1" applyAlignment="1" applyProtection="1">
      <alignment horizontal="center" vertical="center" wrapText="1" shrinkToFit="1"/>
    </xf>
    <xf numFmtId="1" fontId="18" fillId="0" borderId="6" xfId="0" applyNumberFormat="1" applyFont="1" applyFill="1" applyBorder="1" applyAlignment="1" applyProtection="1">
      <alignment horizontal="center" vertical="center"/>
    </xf>
    <xf numFmtId="1" fontId="18" fillId="0" borderId="3" xfId="0" applyNumberFormat="1" applyFont="1" applyFill="1" applyBorder="1" applyAlignment="1" applyProtection="1">
      <alignment horizontal="center" vertical="center"/>
    </xf>
    <xf numFmtId="2" fontId="18" fillId="0" borderId="3" xfId="0" applyNumberFormat="1" applyFont="1" applyFill="1" applyBorder="1" applyAlignment="1" applyProtection="1">
      <alignment horizontal="center" vertical="center" wrapText="1"/>
    </xf>
    <xf numFmtId="164" fontId="18" fillId="0" borderId="0" xfId="0" applyNumberFormat="1" applyFont="1" applyFill="1" applyBorder="1" applyAlignment="1" applyProtection="1">
      <alignment horizontal="center" vertical="center"/>
    </xf>
    <xf numFmtId="1" fontId="17" fillId="0" borderId="0" xfId="5" applyNumberFormat="1" applyFont="1" applyFill="1" applyBorder="1" applyAlignment="1" applyProtection="1">
      <alignment horizontal="center"/>
    </xf>
    <xf numFmtId="164" fontId="18" fillId="0" borderId="0" xfId="0" applyNumberFormat="1" applyFont="1" applyFill="1" applyBorder="1" applyAlignment="1" applyProtection="1">
      <alignment horizontal="center"/>
    </xf>
    <xf numFmtId="1" fontId="18" fillId="0" borderId="0" xfId="0" applyNumberFormat="1" applyFont="1" applyFill="1" applyBorder="1" applyAlignment="1" applyProtection="1">
      <alignment horizontal="center"/>
    </xf>
    <xf numFmtId="1" fontId="17" fillId="0" borderId="0" xfId="0" applyNumberFormat="1" applyFont="1" applyFill="1" applyBorder="1" applyAlignment="1" applyProtection="1">
      <alignment horizontal="center"/>
    </xf>
    <xf numFmtId="164" fontId="17" fillId="0" borderId="0" xfId="0" applyNumberFormat="1" applyFont="1" applyFill="1" applyAlignment="1" applyProtection="1">
      <alignment vertical="center"/>
    </xf>
    <xf numFmtId="1" fontId="17" fillId="0" borderId="0" xfId="0" applyNumberFormat="1" applyFont="1" applyFill="1" applyAlignment="1" applyProtection="1"/>
    <xf numFmtId="164" fontId="17" fillId="0" borderId="3" xfId="0" applyNumberFormat="1" applyFont="1" applyFill="1" applyBorder="1" applyAlignment="1" applyProtection="1">
      <alignment vertical="center"/>
    </xf>
    <xf numFmtId="1" fontId="17" fillId="0" borderId="3" xfId="5" applyNumberFormat="1" applyFont="1" applyFill="1" applyBorder="1" applyAlignment="1" applyProtection="1">
      <alignment horizontal="center"/>
    </xf>
    <xf numFmtId="164" fontId="17" fillId="0" borderId="3" xfId="0" applyNumberFormat="1" applyFont="1" applyFill="1" applyBorder="1" applyAlignment="1" applyProtection="1">
      <alignment horizontal="right"/>
    </xf>
    <xf numFmtId="1" fontId="17" fillId="0" borderId="3" xfId="0" applyNumberFormat="1" applyFont="1" applyFill="1" applyBorder="1" applyAlignment="1" applyProtection="1">
      <alignment horizontal="center"/>
    </xf>
    <xf numFmtId="2" fontId="17" fillId="0" borderId="3" xfId="0" applyNumberFormat="1" applyFont="1" applyFill="1" applyBorder="1" applyAlignment="1">
      <alignment horizontal="center"/>
    </xf>
    <xf numFmtId="164" fontId="17" fillId="0" borderId="0" xfId="0" quotePrefix="1" applyNumberFormat="1" applyFont="1" applyFill="1" applyAlignment="1" applyProtection="1"/>
    <xf numFmtId="164" fontId="17" fillId="0" borderId="0" xfId="0" applyNumberFormat="1" applyFont="1" applyFill="1" applyBorder="1" applyAlignment="1" applyProtection="1">
      <alignment horizontal="left"/>
    </xf>
    <xf numFmtId="164" fontId="17" fillId="0" borderId="0" xfId="0" applyNumberFormat="1" applyFont="1" applyFill="1" applyBorder="1" applyAlignment="1" applyProtection="1">
      <alignment vertical="center"/>
    </xf>
    <xf numFmtId="164" fontId="17" fillId="0" borderId="0" xfId="0" applyNumberFormat="1" applyFont="1" applyFill="1" applyBorder="1" applyAlignment="1" applyProtection="1">
      <alignment horizontal="right"/>
    </xf>
    <xf numFmtId="1" fontId="17" fillId="0" borderId="0" xfId="0" applyNumberFormat="1" applyFont="1" applyFill="1" applyBorder="1" applyAlignment="1" applyProtection="1">
      <alignment horizontal="right"/>
    </xf>
    <xf numFmtId="164" fontId="17" fillId="0" borderId="0" xfId="0" applyNumberFormat="1" applyFont="1" applyFill="1" applyAlignment="1" applyProtection="1">
      <alignment horizontal="right"/>
    </xf>
    <xf numFmtId="1" fontId="17" fillId="0" borderId="0" xfId="0" applyNumberFormat="1" applyFont="1" applyFill="1" applyAlignment="1" applyProtection="1">
      <alignment horizontal="right"/>
    </xf>
    <xf numFmtId="0" fontId="17" fillId="0" borderId="3" xfId="0" applyFont="1" applyFill="1" applyBorder="1" applyAlignment="1" applyProtection="1">
      <alignment vertical="center"/>
    </xf>
    <xf numFmtId="0" fontId="17" fillId="0" borderId="3" xfId="0" applyFont="1" applyFill="1" applyBorder="1" applyAlignment="1" applyProtection="1">
      <alignment horizontal="right"/>
    </xf>
    <xf numFmtId="0" fontId="17" fillId="0" borderId="0" xfId="0" applyFont="1" applyFill="1" applyAlignment="1" applyProtection="1"/>
    <xf numFmtId="0" fontId="17" fillId="0" borderId="0" xfId="0" applyFont="1" applyFill="1" applyAlignment="1" applyProtection="1">
      <alignment horizontal="left"/>
    </xf>
    <xf numFmtId="164" fontId="17" fillId="0" borderId="0" xfId="0" quotePrefix="1" applyNumberFormat="1" applyFont="1" applyFill="1" applyBorder="1" applyAlignment="1" applyProtection="1">
      <alignment vertical="center"/>
    </xf>
    <xf numFmtId="0" fontId="17" fillId="0" borderId="0" xfId="0" quotePrefix="1" applyFont="1" applyFill="1" applyAlignment="1" applyProtection="1"/>
    <xf numFmtId="0" fontId="17" fillId="0" borderId="7" xfId="0" applyFont="1" applyFill="1" applyBorder="1" applyAlignment="1" applyProtection="1">
      <alignment horizontal="right" vertical="center"/>
    </xf>
    <xf numFmtId="0" fontId="18" fillId="0" borderId="0" xfId="0" applyFont="1" applyFill="1" applyAlignment="1" applyProtection="1"/>
    <xf numFmtId="0" fontId="17" fillId="0" borderId="0" xfId="0" applyFont="1" applyFill="1" applyAlignment="1"/>
    <xf numFmtId="1" fontId="17" fillId="0" borderId="0" xfId="5" applyNumberFormat="1" applyFont="1" applyFill="1" applyAlignment="1">
      <alignment horizontal="center"/>
    </xf>
    <xf numFmtId="164" fontId="17" fillId="0" borderId="0" xfId="0" quotePrefix="1" applyNumberFormat="1" applyFont="1" applyFill="1" applyBorder="1" applyAlignment="1" applyProtection="1">
      <alignment horizontal="right"/>
    </xf>
    <xf numFmtId="0" fontId="17" fillId="0" borderId="0" xfId="0" applyFont="1" applyFill="1" applyAlignment="1" applyProtection="1">
      <alignment vertical="center"/>
    </xf>
    <xf numFmtId="0" fontId="17" fillId="0" borderId="0" xfId="0" applyFont="1" applyFill="1" applyAlignment="1" applyProtection="1">
      <alignment horizontal="right"/>
    </xf>
    <xf numFmtId="0" fontId="17" fillId="0" borderId="7" xfId="0" applyFont="1" applyFill="1" applyBorder="1" applyAlignment="1" applyProtection="1">
      <alignment horizontal="right"/>
    </xf>
    <xf numFmtId="164" fontId="17" fillId="0" borderId="0" xfId="0" applyNumberFormat="1" applyFont="1" applyFill="1" applyAlignment="1">
      <alignment vertical="center"/>
    </xf>
    <xf numFmtId="1" fontId="17" fillId="0" borderId="0" xfId="0" applyNumberFormat="1" applyFont="1" applyFill="1" applyAlignment="1"/>
    <xf numFmtId="0" fontId="17" fillId="0" borderId="7" xfId="0" applyFont="1" applyFill="1" applyBorder="1" applyAlignment="1" applyProtection="1">
      <alignment vertical="center"/>
    </xf>
    <xf numFmtId="1" fontId="17" fillId="0" borderId="3" xfId="5" quotePrefix="1" applyNumberFormat="1" applyFont="1" applyFill="1" applyBorder="1" applyAlignment="1" applyProtection="1">
      <alignment horizontal="center"/>
    </xf>
    <xf numFmtId="0" fontId="17" fillId="0" borderId="3" xfId="0" applyFont="1" applyFill="1" applyBorder="1" applyAlignment="1" applyProtection="1"/>
    <xf numFmtId="0" fontId="17" fillId="0" borderId="0" xfId="0" applyFont="1" applyFill="1" applyBorder="1" applyAlignment="1" applyProtection="1">
      <alignment vertical="center"/>
    </xf>
    <xf numFmtId="1" fontId="17" fillId="0" borderId="0" xfId="5" quotePrefix="1" applyNumberFormat="1" applyFont="1" applyFill="1" applyBorder="1" applyAlignment="1" applyProtection="1">
      <alignment horizontal="center"/>
    </xf>
    <xf numFmtId="164" fontId="17" fillId="0" borderId="0" xfId="0" applyNumberFormat="1" applyFont="1" applyFill="1" applyBorder="1" applyAlignment="1" applyProtection="1"/>
    <xf numFmtId="1" fontId="17" fillId="0" borderId="0" xfId="0" applyNumberFormat="1" applyFont="1" applyFill="1" applyBorder="1" applyAlignment="1" applyProtection="1"/>
    <xf numFmtId="164" fontId="17" fillId="0" borderId="0" xfId="0" applyNumberFormat="1" applyFont="1" applyFill="1" applyAlignment="1" applyProtection="1">
      <alignment horizontal="center"/>
    </xf>
    <xf numFmtId="164" fontId="17" fillId="0" borderId="3" xfId="0" applyNumberFormat="1" applyFont="1" applyFill="1" applyBorder="1" applyAlignment="1" applyProtection="1">
      <alignment horizontal="center"/>
    </xf>
    <xf numFmtId="2" fontId="17" fillId="0" borderId="0" xfId="0" applyNumberFormat="1" applyFont="1" applyAlignment="1">
      <alignment horizontal="center"/>
    </xf>
    <xf numFmtId="164" fontId="17" fillId="0" borderId="7" xfId="0" applyNumberFormat="1" applyFont="1" applyFill="1" applyBorder="1" applyAlignment="1" applyProtection="1">
      <alignment vertical="center"/>
    </xf>
    <xf numFmtId="1" fontId="17" fillId="0" borderId="0" xfId="0" applyNumberFormat="1" applyFont="1" applyFill="1"/>
    <xf numFmtId="0" fontId="17" fillId="0" borderId="0" xfId="0" applyFont="1" applyFill="1" applyBorder="1" applyAlignment="1">
      <alignment wrapText="1" shrinkToFit="1"/>
    </xf>
    <xf numFmtId="164" fontId="17" fillId="0" borderId="4" xfId="0" applyNumberFormat="1" applyFont="1" applyFill="1" applyBorder="1" applyAlignment="1" applyProtection="1">
      <alignment vertical="center"/>
    </xf>
    <xf numFmtId="1" fontId="17" fillId="0" borderId="3" xfId="5" quotePrefix="1" applyNumberFormat="1" applyFont="1" applyFill="1" applyBorder="1" applyAlignment="1" applyProtection="1">
      <alignment horizontal="center" vertical="center"/>
    </xf>
    <xf numFmtId="164" fontId="17" fillId="0" borderId="4" xfId="0" applyNumberFormat="1" applyFont="1" applyFill="1" applyBorder="1" applyAlignment="1" applyProtection="1">
      <alignment horizontal="right" vertical="center"/>
    </xf>
    <xf numFmtId="1" fontId="17" fillId="0" borderId="3" xfId="0" applyNumberFormat="1" applyFont="1" applyFill="1" applyBorder="1" applyAlignment="1" applyProtection="1">
      <alignment horizontal="center" vertical="center"/>
    </xf>
    <xf numFmtId="164" fontId="17" fillId="0" borderId="6" xfId="0" applyNumberFormat="1" applyFont="1" applyFill="1" applyBorder="1" applyAlignment="1" applyProtection="1"/>
    <xf numFmtId="164" fontId="17" fillId="0" borderId="6" xfId="0" applyNumberFormat="1" applyFont="1" applyFill="1" applyBorder="1" applyAlignment="1" applyProtection="1">
      <alignment horizontal="right"/>
    </xf>
    <xf numFmtId="164" fontId="17" fillId="0" borderId="3" xfId="0" applyNumberFormat="1" applyFont="1" applyFill="1" applyBorder="1" applyAlignment="1" applyProtection="1">
      <alignment horizontal="right" vertical="center"/>
    </xf>
    <xf numFmtId="164" fontId="17" fillId="0" borderId="3" xfId="0" applyNumberFormat="1" applyFont="1" applyFill="1" applyBorder="1" applyAlignment="1" applyProtection="1"/>
    <xf numFmtId="1" fontId="17" fillId="0" borderId="3" xfId="5" applyNumberFormat="1" applyFont="1" applyFill="1" applyBorder="1" applyAlignment="1">
      <alignment horizontal="center"/>
    </xf>
    <xf numFmtId="1" fontId="17" fillId="0" borderId="0" xfId="5" applyNumberFormat="1" applyFont="1" applyFill="1" applyAlignment="1">
      <alignment horizontal="center" vertical="center"/>
    </xf>
    <xf numFmtId="1" fontId="17" fillId="0" borderId="0" xfId="0" applyNumberFormat="1" applyFont="1" applyFill="1" applyAlignment="1">
      <alignment vertical="center"/>
    </xf>
    <xf numFmtId="164" fontId="17" fillId="0" borderId="0" xfId="0" applyNumberFormat="1" applyFont="1" applyFill="1" applyBorder="1" applyAlignment="1" applyProtection="1">
      <alignment horizontal="center"/>
    </xf>
    <xf numFmtId="49" fontId="17" fillId="0" borderId="0" xfId="0" applyNumberFormat="1" applyFont="1" applyFill="1" applyBorder="1" applyAlignment="1" applyProtection="1">
      <alignment horizontal="right"/>
    </xf>
    <xf numFmtId="1" fontId="17" fillId="0" borderId="3" xfId="5" applyNumberFormat="1" applyFont="1" applyFill="1" applyBorder="1" applyAlignment="1" applyProtection="1">
      <alignment horizontal="center" vertical="center"/>
    </xf>
    <xf numFmtId="164" fontId="17" fillId="0" borderId="3" xfId="0" applyNumberFormat="1" applyFont="1" applyFill="1" applyBorder="1" applyAlignment="1" applyProtection="1">
      <alignment horizontal="right" vertical="center" wrapText="1"/>
    </xf>
    <xf numFmtId="164" fontId="17" fillId="0" borderId="3" xfId="0" quotePrefix="1" applyNumberFormat="1" applyFont="1" applyFill="1" applyBorder="1" applyAlignment="1" applyProtection="1">
      <alignment horizontal="right" vertical="center"/>
    </xf>
    <xf numFmtId="9" fontId="17" fillId="0" borderId="3" xfId="1" applyFont="1" applyFill="1" applyBorder="1" applyAlignment="1" applyProtection="1">
      <alignment horizontal="right" vertical="center"/>
    </xf>
    <xf numFmtId="164" fontId="17" fillId="0" borderId="3" xfId="0" applyNumberFormat="1" applyFont="1" applyFill="1" applyBorder="1" applyAlignment="1" applyProtection="1">
      <alignment horizontal="center" vertical="center" wrapText="1"/>
    </xf>
    <xf numFmtId="164" fontId="17" fillId="0" borderId="0" xfId="0" applyNumberFormat="1" applyFont="1" applyFill="1" applyBorder="1" applyAlignment="1">
      <alignment horizontal="right"/>
    </xf>
    <xf numFmtId="164" fontId="17" fillId="0" borderId="3" xfId="0" applyNumberFormat="1" applyFont="1" applyFill="1" applyBorder="1" applyAlignment="1">
      <alignment horizontal="right"/>
    </xf>
    <xf numFmtId="1" fontId="17" fillId="0" borderId="5" xfId="5" applyNumberFormat="1" applyFont="1" applyFill="1" applyBorder="1" applyAlignment="1">
      <alignment horizontal="center"/>
    </xf>
    <xf numFmtId="164" fontId="17" fillId="0" borderId="5" xfId="0" applyNumberFormat="1" applyFont="1" applyFill="1" applyBorder="1" applyAlignment="1">
      <alignment horizontal="right"/>
    </xf>
    <xf numFmtId="1" fontId="17" fillId="0" borderId="5" xfId="0" applyNumberFormat="1" applyFont="1" applyFill="1" applyBorder="1" applyAlignment="1">
      <alignment horizontal="right"/>
    </xf>
    <xf numFmtId="164" fontId="17" fillId="0" borderId="0" xfId="0" applyNumberFormat="1" applyFont="1" applyFill="1" applyBorder="1" applyAlignment="1" applyProtection="1">
      <alignment horizontal="center" vertical="center"/>
    </xf>
    <xf numFmtId="1" fontId="17" fillId="0" borderId="0" xfId="0" applyNumberFormat="1" applyFont="1" applyFill="1" applyBorder="1" applyAlignment="1" applyProtection="1">
      <alignment horizontal="center" vertical="center"/>
    </xf>
    <xf numFmtId="164" fontId="23" fillId="0" borderId="0" xfId="6" applyNumberFormat="1" applyFont="1" applyFill="1" applyAlignment="1" applyProtection="1"/>
    <xf numFmtId="0" fontId="17" fillId="0" borderId="3" xfId="0" applyFont="1" applyFill="1" applyBorder="1" applyAlignment="1">
      <alignment horizontal="center" vertical="center"/>
    </xf>
    <xf numFmtId="2" fontId="17" fillId="0" borderId="5" xfId="0" applyNumberFormat="1" applyFont="1" applyBorder="1" applyAlignment="1">
      <alignment horizontal="center"/>
    </xf>
    <xf numFmtId="2" fontId="17" fillId="0" borderId="0" xfId="0" applyNumberFormat="1" applyFont="1" applyBorder="1" applyAlignment="1">
      <alignment horizontal="center"/>
    </xf>
    <xf numFmtId="164" fontId="20" fillId="0" borderId="0" xfId="6" applyNumberFormat="1" applyFont="1" applyFill="1" applyAlignment="1" applyProtection="1"/>
    <xf numFmtId="164" fontId="23" fillId="0" borderId="0" xfId="6" applyNumberFormat="1" applyFont="1" applyFill="1" applyBorder="1" applyAlignment="1" applyProtection="1">
      <alignment horizontal="center" vertical="center"/>
    </xf>
    <xf numFmtId="164" fontId="20" fillId="0" borderId="0" xfId="6" applyNumberFormat="1" applyFont="1" applyFill="1" applyBorder="1" applyAlignment="1" applyProtection="1">
      <alignment horizontal="center"/>
    </xf>
    <xf numFmtId="164" fontId="23" fillId="0" borderId="0" xfId="6" applyNumberFormat="1" applyFont="1" applyFill="1" applyBorder="1" applyAlignment="1" applyProtection="1">
      <alignment horizontal="center"/>
    </xf>
    <xf numFmtId="0" fontId="20" fillId="0" borderId="0" xfId="6" applyFont="1" applyFill="1" applyAlignment="1" applyProtection="1">
      <alignment vertical="center"/>
    </xf>
    <xf numFmtId="164" fontId="20" fillId="0" borderId="3" xfId="6" applyNumberFormat="1" applyFont="1" applyFill="1" applyBorder="1" applyAlignment="1" applyProtection="1">
      <alignment vertical="center"/>
    </xf>
    <xf numFmtId="164" fontId="20" fillId="0" borderId="3" xfId="6" applyNumberFormat="1" applyFont="1" applyFill="1" applyBorder="1" applyAlignment="1" applyProtection="1">
      <alignment horizontal="center"/>
    </xf>
    <xf numFmtId="164" fontId="20" fillId="0" borderId="3" xfId="6" applyNumberFormat="1" applyFont="1" applyFill="1" applyBorder="1" applyAlignment="1" applyProtection="1">
      <alignment horizontal="right"/>
    </xf>
    <xf numFmtId="164" fontId="20" fillId="0" borderId="0" xfId="6" applyNumberFormat="1" applyFont="1" applyFill="1" applyBorder="1" applyAlignment="1" applyProtection="1">
      <alignment vertical="center"/>
    </xf>
    <xf numFmtId="164" fontId="20" fillId="0" borderId="0" xfId="6" applyNumberFormat="1" applyFont="1" applyFill="1" applyBorder="1" applyAlignment="1" applyProtection="1">
      <alignment horizontal="right"/>
    </xf>
    <xf numFmtId="164" fontId="20" fillId="0" borderId="0" xfId="6" applyNumberFormat="1" applyFont="1" applyFill="1" applyAlignment="1" applyProtection="1">
      <alignment vertical="center"/>
    </xf>
    <xf numFmtId="164" fontId="20" fillId="0" borderId="0" xfId="6" applyNumberFormat="1" applyFont="1" applyFill="1" applyAlignment="1" applyProtection="1">
      <alignment horizontal="center"/>
    </xf>
    <xf numFmtId="164" fontId="20" fillId="0" borderId="0" xfId="6" quotePrefix="1" applyNumberFormat="1" applyFont="1" applyFill="1" applyAlignment="1" applyProtection="1"/>
    <xf numFmtId="164" fontId="24" fillId="0" borderId="0" xfId="6" applyNumberFormat="1" applyFont="1" applyFill="1" applyAlignment="1" applyProtection="1"/>
    <xf numFmtId="164" fontId="24" fillId="0" borderId="0" xfId="6" applyNumberFormat="1" applyFont="1" applyFill="1" applyBorder="1" applyAlignment="1" applyProtection="1">
      <alignment vertical="center"/>
    </xf>
    <xf numFmtId="164" fontId="24" fillId="0" borderId="0" xfId="6" applyNumberFormat="1" applyFont="1" applyFill="1" applyBorder="1" applyAlignment="1" applyProtection="1">
      <alignment horizontal="center"/>
    </xf>
    <xf numFmtId="164" fontId="24" fillId="0" borderId="0" xfId="6" applyNumberFormat="1" applyFont="1" applyFill="1" applyBorder="1" applyAlignment="1" applyProtection="1">
      <alignment horizontal="right"/>
    </xf>
    <xf numFmtId="164" fontId="20" fillId="0" borderId="3" xfId="6" applyNumberFormat="1" applyFont="1" applyFill="1" applyBorder="1" applyAlignment="1" applyProtection="1">
      <alignment horizontal="center"/>
    </xf>
    <xf numFmtId="0" fontId="20" fillId="0" borderId="0" xfId="6" applyFont="1" applyFill="1" applyAlignment="1" applyProtection="1"/>
    <xf numFmtId="164" fontId="23" fillId="0" borderId="5" xfId="6" applyNumberFormat="1" applyFont="1" applyFill="1" applyBorder="1" applyAlignment="1" applyProtection="1"/>
    <xf numFmtId="164" fontId="20" fillId="0" borderId="5" xfId="6" applyNumberFormat="1" applyFont="1" applyFill="1" applyBorder="1" applyAlignment="1" applyProtection="1">
      <alignment horizontal="center"/>
    </xf>
    <xf numFmtId="164" fontId="23" fillId="0" borderId="5" xfId="6" applyNumberFormat="1" applyFont="1" applyFill="1" applyBorder="1" applyAlignment="1" applyProtection="1">
      <alignment horizontal="center"/>
    </xf>
    <xf numFmtId="164" fontId="23" fillId="0" borderId="5" xfId="6" applyNumberFormat="1" applyFont="1" applyFill="1" applyBorder="1" applyAlignment="1" applyProtection="1">
      <alignment horizontal="right"/>
    </xf>
    <xf numFmtId="164" fontId="17" fillId="0" borderId="0" xfId="0" applyNumberFormat="1" applyFont="1" applyFill="1" applyBorder="1" applyAlignment="1" applyProtection="1">
      <alignment horizontal="right" vertical="center"/>
    </xf>
    <xf numFmtId="0" fontId="19" fillId="0" borderId="0" xfId="0" applyFont="1" applyFill="1"/>
    <xf numFmtId="164" fontId="20" fillId="0" borderId="3" xfId="6" applyNumberFormat="1" applyFont="1" applyFill="1" applyBorder="1" applyAlignment="1" applyProtection="1">
      <alignment vertical="center" wrapText="1"/>
    </xf>
    <xf numFmtId="164" fontId="20" fillId="0" borderId="3" xfId="6" applyNumberFormat="1" applyFont="1" applyFill="1" applyBorder="1" applyAlignment="1" applyProtection="1">
      <alignment horizontal="center" wrapText="1"/>
    </xf>
    <xf numFmtId="164" fontId="20" fillId="0" borderId="3" xfId="6" applyNumberFormat="1" applyFont="1" applyFill="1" applyBorder="1" applyAlignment="1" applyProtection="1">
      <alignment horizontal="right" wrapText="1"/>
    </xf>
    <xf numFmtId="2" fontId="17" fillId="0" borderId="3" xfId="0" applyNumberFormat="1" applyFont="1" applyFill="1" applyBorder="1" applyAlignment="1">
      <alignment horizontal="center" wrapText="1"/>
    </xf>
    <xf numFmtId="164" fontId="27" fillId="0" borderId="0" xfId="0" applyNumberFormat="1" applyFont="1" applyFill="1" applyAlignment="1" applyProtection="1"/>
    <xf numFmtId="164" fontId="28" fillId="0" borderId="0" xfId="0" applyNumberFormat="1" applyFont="1" applyFill="1" applyAlignment="1" applyProtection="1"/>
    <xf numFmtId="164" fontId="27" fillId="0" borderId="0" xfId="0" applyNumberFormat="1" applyFont="1" applyFill="1" applyBorder="1" applyAlignment="1" applyProtection="1"/>
    <xf numFmtId="164" fontId="27" fillId="0" borderId="0" xfId="0" applyNumberFormat="1" applyFont="1" applyFill="1" applyBorder="1" applyAlignment="1" applyProtection="1">
      <alignment horizontal="center" vertical="center"/>
    </xf>
    <xf numFmtId="164" fontId="27" fillId="0" borderId="0" xfId="0" applyNumberFormat="1" applyFont="1" applyFill="1" applyBorder="1" applyAlignment="1" applyProtection="1">
      <alignment horizontal="right"/>
    </xf>
    <xf numFmtId="164" fontId="25" fillId="0" borderId="0" xfId="0" applyNumberFormat="1" applyFont="1" applyFill="1" applyAlignment="1" applyProtection="1">
      <alignment vertical="center"/>
    </xf>
    <xf numFmtId="164" fontId="25" fillId="0" borderId="0" xfId="0" applyNumberFormat="1" applyFont="1" applyFill="1" applyAlignment="1" applyProtection="1"/>
    <xf numFmtId="164" fontId="25" fillId="0" borderId="0" xfId="0" applyNumberFormat="1" applyFont="1" applyFill="1" applyAlignment="1" applyProtection="1">
      <alignment horizontal="right"/>
    </xf>
    <xf numFmtId="2" fontId="17" fillId="0" borderId="0" xfId="0" applyNumberFormat="1" applyFont="1" applyFill="1" applyBorder="1" applyAlignment="1">
      <alignment horizontal="center"/>
    </xf>
    <xf numFmtId="164" fontId="26" fillId="0" borderId="0" xfId="0" applyNumberFormat="1" applyFont="1" applyFill="1" applyAlignment="1" applyProtection="1">
      <alignment horizontal="left"/>
    </xf>
    <xf numFmtId="0" fontId="11" fillId="0" borderId="0" xfId="0" applyFont="1" applyAlignment="1">
      <alignment horizontal="center" vertical="center"/>
    </xf>
    <xf numFmtId="166" fontId="30" fillId="0" borderId="10" xfId="0" applyNumberFormat="1" applyFont="1" applyBorder="1" applyAlignment="1">
      <alignment horizontal="center"/>
    </xf>
    <xf numFmtId="4" fontId="31" fillId="0" borderId="0" xfId="0" applyNumberFormat="1" applyFont="1"/>
    <xf numFmtId="166" fontId="30" fillId="0" borderId="0" xfId="0" applyNumberFormat="1" applyFont="1" applyBorder="1" applyAlignment="1">
      <alignment horizontal="center"/>
    </xf>
    <xf numFmtId="0" fontId="17" fillId="0" borderId="0" xfId="0" applyFont="1" applyFill="1" applyBorder="1" applyAlignment="1" applyProtection="1">
      <alignment horizontal="right" vertical="center"/>
    </xf>
    <xf numFmtId="0" fontId="17" fillId="0" borderId="0" xfId="0" applyFont="1" applyFill="1" applyBorder="1" applyAlignment="1" applyProtection="1">
      <alignment horizontal="right"/>
    </xf>
    <xf numFmtId="0" fontId="0" fillId="0" borderId="0" xfId="0" applyFill="1"/>
    <xf numFmtId="164" fontId="18" fillId="0" borderId="0" xfId="0" applyNumberFormat="1" applyFont="1" applyFill="1" applyAlignment="1" applyProtection="1">
      <alignment horizontal="right" vertical="center"/>
    </xf>
    <xf numFmtId="4" fontId="17" fillId="0" borderId="0" xfId="0" applyNumberFormat="1" applyFont="1" applyFill="1" applyAlignment="1">
      <alignment horizontal="center" vertical="center"/>
    </xf>
    <xf numFmtId="4" fontId="18" fillId="0" borderId="0" xfId="0" applyNumberFormat="1" applyFont="1" applyFill="1" applyAlignment="1">
      <alignment horizontal="center" vertical="center"/>
    </xf>
    <xf numFmtId="0" fontId="17" fillId="0" borderId="3" xfId="0" applyFont="1" applyFill="1" applyBorder="1" applyAlignment="1" applyProtection="1">
      <alignment horizontal="center"/>
    </xf>
    <xf numFmtId="0" fontId="17" fillId="0" borderId="0" xfId="0" applyFont="1" applyFill="1" applyAlignment="1">
      <alignment horizontal="center"/>
    </xf>
    <xf numFmtId="0" fontId="17" fillId="0" borderId="0" xfId="0" applyFont="1" applyFill="1" applyBorder="1" applyAlignment="1">
      <alignment horizontal="center"/>
    </xf>
    <xf numFmtId="0" fontId="17" fillId="0" borderId="0" xfId="0" applyFont="1" applyFill="1" applyBorder="1" applyAlignment="1"/>
    <xf numFmtId="164" fontId="18" fillId="0" borderId="0" xfId="0" applyNumberFormat="1" applyFont="1" applyFill="1" applyBorder="1" applyAlignment="1" applyProtection="1">
      <alignment horizontal="right" vertical="center"/>
    </xf>
    <xf numFmtId="0" fontId="17" fillId="0" borderId="0" xfId="0" applyFont="1" applyFill="1" applyAlignment="1" applyProtection="1">
      <alignment horizontal="center"/>
    </xf>
    <xf numFmtId="0" fontId="17" fillId="0" borderId="0" xfId="0" applyFont="1" applyFill="1" applyBorder="1" applyAlignment="1" applyProtection="1">
      <alignment horizontal="center"/>
    </xf>
    <xf numFmtId="0" fontId="5" fillId="0" borderId="0" xfId="0" applyFont="1" applyFill="1" applyBorder="1" applyAlignment="1">
      <alignment horizontal="center" vertical="center"/>
    </xf>
    <xf numFmtId="164"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xf>
    <xf numFmtId="164" fontId="17" fillId="0" borderId="3" xfId="0" applyNumberFormat="1" applyFont="1" applyFill="1" applyBorder="1" applyAlignment="1" applyProtection="1">
      <alignment horizontal="center" vertical="center"/>
    </xf>
    <xf numFmtId="164" fontId="20" fillId="0" borderId="3" xfId="6" applyNumberFormat="1" applyFont="1" applyFill="1" applyBorder="1" applyAlignment="1" applyProtection="1">
      <alignment horizontal="center"/>
    </xf>
    <xf numFmtId="2" fontId="18" fillId="0" borderId="3" xfId="0" applyNumberFormat="1" applyFont="1" applyFill="1" applyBorder="1" applyAlignment="1">
      <alignment horizontal="center"/>
    </xf>
    <xf numFmtId="2" fontId="17" fillId="0" borderId="3" xfId="0" applyNumberFormat="1" applyFont="1" applyBorder="1" applyAlignment="1">
      <alignment horizontal="center"/>
    </xf>
    <xf numFmtId="164" fontId="17" fillId="0" borderId="0" xfId="0" applyNumberFormat="1" applyFont="1" applyFill="1" applyAlignment="1" applyProtection="1">
      <alignment horizontal="left" wrapText="1"/>
    </xf>
    <xf numFmtId="164" fontId="17" fillId="0" borderId="8" xfId="0" applyNumberFormat="1" applyFont="1" applyFill="1" applyBorder="1" applyAlignment="1" applyProtection="1">
      <alignment horizontal="left" wrapText="1"/>
    </xf>
    <xf numFmtId="164" fontId="20" fillId="0" borderId="3" xfId="6" applyNumberFormat="1" applyFont="1" applyFill="1" applyBorder="1" applyAlignment="1" applyProtection="1">
      <alignment horizontal="center" vertical="center"/>
    </xf>
    <xf numFmtId="164" fontId="20" fillId="0" borderId="3" xfId="6" applyNumberFormat="1" applyFont="1" applyFill="1" applyBorder="1" applyAlignment="1" applyProtection="1">
      <alignment horizontal="center"/>
    </xf>
    <xf numFmtId="164" fontId="17" fillId="0" borderId="6" xfId="0" applyNumberFormat="1" applyFont="1" applyFill="1" applyBorder="1" applyAlignment="1" applyProtection="1">
      <alignment horizontal="center" vertical="center"/>
    </xf>
    <xf numFmtId="164" fontId="17" fillId="0" borderId="7"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wrapText="1" shrinkToFit="1"/>
    </xf>
    <xf numFmtId="0" fontId="5" fillId="0" borderId="0" xfId="0" applyFont="1" applyFill="1" applyBorder="1" applyAlignment="1">
      <alignment horizontal="center" vertical="center"/>
    </xf>
    <xf numFmtId="164" fontId="17" fillId="0" borderId="0" xfId="0" applyNumberFormat="1" applyFont="1" applyFill="1" applyAlignment="1" applyProtection="1">
      <alignment horizontal="left" wrapText="1" shrinkToFit="1"/>
    </xf>
    <xf numFmtId="0" fontId="17" fillId="0" borderId="0" xfId="0" applyFont="1" applyFill="1" applyAlignment="1">
      <alignment horizontal="left" wrapText="1" shrinkToFit="1"/>
    </xf>
    <xf numFmtId="0" fontId="17" fillId="0" borderId="8" xfId="0" applyFont="1" applyFill="1" applyBorder="1" applyAlignment="1">
      <alignment horizontal="left" wrapText="1" shrinkToFit="1"/>
    </xf>
    <xf numFmtId="164" fontId="17" fillId="0" borderId="8" xfId="0" applyNumberFormat="1" applyFont="1" applyFill="1" applyBorder="1" applyAlignment="1" applyProtection="1">
      <alignment horizontal="left" wrapText="1" shrinkToFit="1"/>
    </xf>
    <xf numFmtId="164" fontId="17" fillId="0" borderId="6" xfId="0" applyNumberFormat="1" applyFont="1" applyFill="1" applyBorder="1" applyAlignment="1" applyProtection="1">
      <alignment horizontal="center"/>
    </xf>
    <xf numFmtId="164" fontId="17" fillId="0" borderId="7" xfId="0" applyNumberFormat="1" applyFont="1" applyFill="1" applyBorder="1" applyAlignment="1" applyProtection="1">
      <alignment horizontal="center"/>
    </xf>
    <xf numFmtId="164" fontId="17" fillId="0" borderId="0" xfId="0" applyNumberFormat="1" applyFont="1" applyFill="1" applyBorder="1" applyAlignment="1" applyProtection="1">
      <alignment horizontal="center"/>
    </xf>
    <xf numFmtId="164" fontId="17" fillId="0" borderId="5" xfId="0" applyNumberFormat="1" applyFont="1" applyFill="1" applyBorder="1" applyAlignment="1" applyProtection="1">
      <alignment horizontal="left" vertical="center" wrapText="1"/>
    </xf>
    <xf numFmtId="164" fontId="17" fillId="0" borderId="0" xfId="0" applyNumberFormat="1" applyFont="1" applyFill="1" applyBorder="1" applyAlignment="1" applyProtection="1">
      <alignment horizontal="left" vertical="center" wrapText="1" shrinkToFit="1"/>
    </xf>
    <xf numFmtId="164" fontId="17" fillId="0" borderId="5" xfId="0" applyNumberFormat="1" applyFont="1" applyFill="1" applyBorder="1" applyAlignment="1" applyProtection="1">
      <alignment vertical="center" wrapText="1" shrinkToFit="1"/>
    </xf>
    <xf numFmtId="164" fontId="17" fillId="0" borderId="0" xfId="0" applyNumberFormat="1" applyFont="1" applyFill="1" applyAlignment="1" applyProtection="1">
      <alignment vertical="center" wrapText="1" shrinkToFit="1"/>
    </xf>
    <xf numFmtId="164" fontId="17" fillId="0" borderId="3" xfId="0" applyNumberFormat="1" applyFont="1" applyFill="1" applyBorder="1" applyAlignment="1" applyProtection="1">
      <alignment horizontal="center" vertical="center"/>
    </xf>
    <xf numFmtId="164" fontId="20" fillId="0" borderId="0" xfId="0" applyNumberFormat="1" applyFont="1" applyFill="1" applyAlignment="1" applyProtection="1">
      <alignment horizontal="left" wrapText="1" shrinkToFit="1"/>
    </xf>
    <xf numFmtId="164" fontId="17" fillId="0" borderId="0" xfId="0" applyNumberFormat="1" applyFont="1" applyFill="1" applyAlignment="1" applyProtection="1">
      <alignment horizontal="left" vertical="center" wrapText="1" shrinkToFit="1"/>
    </xf>
    <xf numFmtId="164" fontId="18" fillId="0" borderId="6" xfId="0" applyNumberFormat="1" applyFont="1" applyFill="1" applyBorder="1" applyAlignment="1" applyProtection="1">
      <alignment horizontal="center"/>
    </xf>
    <xf numFmtId="164" fontId="18" fillId="0" borderId="7" xfId="0" applyNumberFormat="1" applyFont="1" applyFill="1" applyBorder="1" applyAlignment="1" applyProtection="1">
      <alignment horizontal="center"/>
    </xf>
    <xf numFmtId="164" fontId="5" fillId="0" borderId="0"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shrinkToFit="1"/>
    </xf>
    <xf numFmtId="164" fontId="11" fillId="0" borderId="0" xfId="0" applyNumberFormat="1" applyFont="1" applyFill="1" applyBorder="1" applyAlignment="1" applyProtection="1">
      <alignment horizontal="left" vertical="center" wrapText="1" shrinkToFit="1"/>
    </xf>
    <xf numFmtId="49" fontId="17" fillId="0" borderId="0" xfId="0" applyNumberFormat="1" applyFont="1" applyFill="1" applyAlignment="1">
      <alignment horizontal="left" vertical="center" wrapText="1" shrinkToFit="1"/>
    </xf>
    <xf numFmtId="164" fontId="17" fillId="0" borderId="0" xfId="0" applyNumberFormat="1" applyFont="1" applyFill="1" applyAlignment="1" applyProtection="1">
      <alignment horizontal="left"/>
    </xf>
    <xf numFmtId="164" fontId="17" fillId="0" borderId="8" xfId="0" applyNumberFormat="1" applyFont="1" applyFill="1" applyBorder="1" applyAlignment="1" applyProtection="1">
      <alignment horizontal="left"/>
    </xf>
    <xf numFmtId="16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wrapText="1" shrinkToFit="1"/>
    </xf>
    <xf numFmtId="0" fontId="19" fillId="0" borderId="0" xfId="0" applyFont="1"/>
    <xf numFmtId="0" fontId="27" fillId="0" borderId="0" xfId="0" applyFont="1" applyFill="1" applyBorder="1" applyAlignment="1" applyProtection="1">
      <alignment vertical="center"/>
    </xf>
    <xf numFmtId="164" fontId="27" fillId="0" borderId="1" xfId="0" applyNumberFormat="1" applyFont="1" applyFill="1" applyBorder="1" applyAlignment="1" applyProtection="1"/>
    <xf numFmtId="164" fontId="33" fillId="0" borderId="1" xfId="0" applyNumberFormat="1" applyFont="1" applyFill="1" applyBorder="1" applyAlignment="1" applyProtection="1"/>
    <xf numFmtId="164" fontId="33" fillId="0" borderId="1" xfId="0" applyNumberFormat="1" applyFont="1" applyFill="1" applyBorder="1" applyAlignment="1" applyProtection="1">
      <alignment vertical="center"/>
    </xf>
    <xf numFmtId="164" fontId="33" fillId="0" borderId="0" xfId="0" applyNumberFormat="1" applyFont="1" applyFill="1" applyBorder="1" applyAlignment="1" applyProtection="1"/>
    <xf numFmtId="164" fontId="27" fillId="0" borderId="2" xfId="0" applyNumberFormat="1" applyFont="1" applyFill="1" applyBorder="1" applyAlignment="1" applyProtection="1"/>
    <xf numFmtId="164" fontId="33" fillId="0" borderId="2" xfId="0" applyNumberFormat="1" applyFont="1" applyFill="1" applyBorder="1" applyAlignment="1" applyProtection="1"/>
    <xf numFmtId="164" fontId="33" fillId="0" borderId="2" xfId="0" applyNumberFormat="1" applyFont="1" applyFill="1" applyBorder="1" applyAlignment="1" applyProtection="1">
      <alignment vertical="center"/>
    </xf>
    <xf numFmtId="164" fontId="33" fillId="0" borderId="0" xfId="0" applyNumberFormat="1" applyFont="1" applyFill="1" applyAlignment="1" applyProtection="1"/>
    <xf numFmtId="164" fontId="33" fillId="0" borderId="0" xfId="0" applyNumberFormat="1" applyFont="1" applyFill="1" applyAlignment="1" applyProtection="1">
      <alignment vertical="center"/>
    </xf>
    <xf numFmtId="0" fontId="27" fillId="0" borderId="1" xfId="0" applyFont="1" applyFill="1" applyBorder="1" applyAlignment="1" applyProtection="1">
      <alignment horizontal="left"/>
    </xf>
    <xf numFmtId="164" fontId="34" fillId="0" borderId="0" xfId="0" applyNumberFormat="1" applyFont="1" applyFill="1" applyAlignment="1" applyProtection="1">
      <alignment horizontal="left"/>
    </xf>
    <xf numFmtId="164" fontId="23" fillId="0" borderId="0" xfId="0" applyNumberFormat="1" applyFont="1" applyFill="1" applyAlignment="1" applyProtection="1">
      <alignment horizontal="left"/>
    </xf>
    <xf numFmtId="0" fontId="27" fillId="0" borderId="0" xfId="0" applyFont="1" applyFill="1" applyAlignment="1" applyProtection="1">
      <alignment horizontal="centerContinuous"/>
    </xf>
    <xf numFmtId="164" fontId="27" fillId="0" borderId="0" xfId="0" applyNumberFormat="1" applyFont="1" applyFill="1" applyAlignment="1" applyProtection="1">
      <alignment horizontal="left"/>
    </xf>
    <xf numFmtId="164" fontId="27" fillId="0" borderId="0" xfId="0" applyNumberFormat="1" applyFont="1" applyFill="1" applyAlignment="1" applyProtection="1">
      <alignment horizontal="centerContinuous" vertical="center"/>
    </xf>
    <xf numFmtId="164" fontId="27" fillId="0" borderId="0" xfId="0" applyNumberFormat="1" applyFont="1" applyFill="1" applyAlignment="1" applyProtection="1">
      <alignment horizontal="centerContinuous"/>
    </xf>
    <xf numFmtId="164" fontId="20" fillId="0" borderId="0" xfId="0" applyNumberFormat="1" applyFont="1" applyFill="1" applyAlignment="1" applyProtection="1"/>
    <xf numFmtId="0" fontId="20" fillId="0" borderId="0" xfId="0" applyFont="1" applyFill="1" applyAlignment="1" applyProtection="1">
      <alignment horizontal="centerContinuous"/>
    </xf>
    <xf numFmtId="164" fontId="20" fillId="0" borderId="0" xfId="0" applyNumberFormat="1" applyFont="1" applyFill="1" applyAlignment="1" applyProtection="1">
      <alignment horizontal="centerContinuous" vertical="center"/>
    </xf>
    <xf numFmtId="164" fontId="20" fillId="0" borderId="0" xfId="0" applyNumberFormat="1" applyFont="1" applyFill="1" applyAlignment="1" applyProtection="1">
      <alignment horizontal="centerContinuous"/>
    </xf>
    <xf numFmtId="164" fontId="27" fillId="0" borderId="0" xfId="0" applyNumberFormat="1" applyFont="1" applyFill="1" applyAlignment="1" applyProtection="1">
      <alignment horizontal="left" vertical="center"/>
    </xf>
    <xf numFmtId="0" fontId="27" fillId="0" borderId="0" xfId="0" applyFont="1" applyFill="1" applyAlignment="1" applyProtection="1">
      <alignment horizontal="center"/>
    </xf>
    <xf numFmtId="164" fontId="33" fillId="0" borderId="4" xfId="0" applyNumberFormat="1" applyFont="1" applyFill="1" applyBorder="1" applyAlignment="1" applyProtection="1"/>
    <xf numFmtId="164" fontId="33" fillId="0" borderId="5" xfId="0" applyNumberFormat="1" applyFont="1" applyFill="1" applyBorder="1" applyAlignment="1" applyProtection="1">
      <alignment horizontal="center"/>
    </xf>
    <xf numFmtId="164" fontId="33" fillId="0" borderId="6" xfId="0" applyNumberFormat="1" applyFont="1" applyFill="1" applyBorder="1" applyAlignment="1" applyProtection="1">
      <alignment horizontal="center"/>
    </xf>
    <xf numFmtId="164" fontId="33" fillId="0" borderId="7" xfId="0" applyNumberFormat="1" applyFont="1" applyFill="1" applyBorder="1" applyAlignment="1" applyProtection="1">
      <alignment horizontal="center"/>
    </xf>
    <xf numFmtId="0" fontId="0" fillId="0" borderId="0" xfId="0" applyBorder="1"/>
    <xf numFmtId="164" fontId="33" fillId="0" borderId="6" xfId="0" applyNumberFormat="1" applyFont="1" applyFill="1" applyBorder="1" applyAlignment="1" applyProtection="1">
      <alignment horizontal="center" vertical="center" wrapText="1"/>
    </xf>
    <xf numFmtId="164" fontId="33" fillId="0" borderId="6" xfId="0" applyNumberFormat="1" applyFont="1" applyFill="1" applyBorder="1" applyAlignment="1" applyProtection="1">
      <alignment horizontal="center"/>
    </xf>
    <xf numFmtId="164" fontId="33" fillId="0" borderId="3" xfId="0" applyNumberFormat="1" applyFont="1" applyFill="1" applyBorder="1" applyAlignment="1" applyProtection="1">
      <alignment horizontal="center"/>
    </xf>
    <xf numFmtId="164" fontId="33" fillId="0" borderId="0" xfId="0" applyNumberFormat="1" applyFont="1" applyFill="1" applyBorder="1" applyAlignment="1" applyProtection="1">
      <alignment horizontal="center" vertical="center"/>
    </xf>
    <xf numFmtId="164" fontId="33" fillId="0" borderId="0" xfId="0" applyNumberFormat="1" applyFont="1" applyFill="1" applyBorder="1" applyAlignment="1" applyProtection="1">
      <alignment horizontal="center"/>
    </xf>
    <xf numFmtId="0" fontId="19" fillId="0" borderId="0" xfId="0" applyFont="1" applyBorder="1"/>
    <xf numFmtId="164" fontId="34" fillId="0" borderId="0" xfId="0" applyNumberFormat="1" applyFont="1" applyFill="1" applyAlignment="1" applyProtection="1"/>
    <xf numFmtId="164" fontId="27" fillId="0" borderId="0" xfId="0" applyNumberFormat="1" applyFont="1" applyFill="1" applyAlignment="1" applyProtection="1">
      <alignment vertical="center"/>
    </xf>
    <xf numFmtId="164" fontId="27" fillId="0" borderId="0" xfId="0" applyNumberFormat="1" applyFont="1" applyFill="1" applyAlignment="1" applyProtection="1">
      <alignment horizontal="right"/>
    </xf>
    <xf numFmtId="4" fontId="27" fillId="0" borderId="0" xfId="0" applyNumberFormat="1" applyFont="1" applyFill="1" applyBorder="1" applyAlignment="1" applyProtection="1">
      <alignment horizontal="right"/>
    </xf>
    <xf numFmtId="164" fontId="23" fillId="0" borderId="0" xfId="0" applyNumberFormat="1" applyFont="1" applyFill="1" applyAlignment="1" applyProtection="1"/>
    <xf numFmtId="164" fontId="27" fillId="2" borderId="0" xfId="0" applyNumberFormat="1" applyFont="1" applyFill="1" applyAlignment="1" applyProtection="1"/>
    <xf numFmtId="164" fontId="35" fillId="2" borderId="0" xfId="0" applyNumberFormat="1" applyFont="1" applyFill="1" applyAlignment="1" applyProtection="1"/>
    <xf numFmtId="0" fontId="27" fillId="0" borderId="0" xfId="0" applyFont="1" applyFill="1" applyAlignment="1" applyProtection="1">
      <alignment vertical="center"/>
    </xf>
    <xf numFmtId="164" fontId="27" fillId="0" borderId="3" xfId="0" applyNumberFormat="1" applyFont="1" applyFill="1" applyBorder="1" applyAlignment="1" applyProtection="1">
      <alignment horizontal="center" vertical="center"/>
    </xf>
    <xf numFmtId="164" fontId="27" fillId="0" borderId="3" xfId="0" applyNumberFormat="1" applyFont="1" applyFill="1" applyBorder="1" applyAlignment="1" applyProtection="1">
      <alignment vertical="center"/>
    </xf>
    <xf numFmtId="166" fontId="27" fillId="0" borderId="3" xfId="0" applyNumberFormat="1" applyFont="1" applyFill="1" applyBorder="1" applyAlignment="1" applyProtection="1">
      <alignment horizontal="right"/>
      <protection locked="0"/>
    </xf>
    <xf numFmtId="166" fontId="17" fillId="0" borderId="3" xfId="0" applyNumberFormat="1" applyFont="1" applyBorder="1"/>
    <xf numFmtId="164" fontId="27" fillId="0" borderId="0" xfId="0" applyNumberFormat="1" applyFont="1" applyFill="1" applyAlignment="1" applyProtection="1">
      <alignment horizontal="center"/>
    </xf>
    <xf numFmtId="164" fontId="27" fillId="0" borderId="0" xfId="0" applyNumberFormat="1" applyFont="1" applyFill="1" applyAlignment="1" applyProtection="1">
      <alignment horizontal="center" vertical="center"/>
    </xf>
    <xf numFmtId="4" fontId="27" fillId="0" borderId="0" xfId="0" applyNumberFormat="1" applyFont="1" applyFill="1" applyBorder="1" applyAlignment="1" applyProtection="1"/>
    <xf numFmtId="164" fontId="33" fillId="2" borderId="0" xfId="0" applyNumberFormat="1" applyFont="1" applyFill="1" applyAlignment="1" applyProtection="1"/>
    <xf numFmtId="164" fontId="35" fillId="2" borderId="0" xfId="0" applyNumberFormat="1" applyFont="1" applyFill="1" applyAlignment="1" applyProtection="1">
      <alignment horizontal="center" vertical="center"/>
    </xf>
    <xf numFmtId="0" fontId="27" fillId="2" borderId="0" xfId="0" applyFont="1" applyFill="1" applyAlignment="1" applyProtection="1">
      <alignment vertical="center"/>
    </xf>
    <xf numFmtId="4" fontId="27" fillId="0" borderId="0" xfId="0" applyNumberFormat="1" applyFont="1" applyFill="1" applyBorder="1" applyAlignment="1" applyProtection="1">
      <alignment horizontal="center"/>
    </xf>
    <xf numFmtId="164" fontId="27" fillId="2" borderId="3" xfId="0" applyNumberFormat="1" applyFont="1" applyFill="1" applyBorder="1" applyAlignment="1" applyProtection="1">
      <alignment horizontal="center" vertical="center"/>
    </xf>
    <xf numFmtId="164" fontId="27" fillId="2" borderId="3" xfId="0" applyNumberFormat="1" applyFont="1" applyFill="1" applyBorder="1" applyAlignment="1" applyProtection="1">
      <alignment vertical="center"/>
    </xf>
    <xf numFmtId="164" fontId="27" fillId="2" borderId="0" xfId="0" applyNumberFormat="1" applyFont="1" applyFill="1" applyAlignment="1" applyProtection="1">
      <alignment horizontal="center" vertical="center"/>
    </xf>
    <xf numFmtId="164" fontId="27" fillId="2" borderId="0" xfId="0" applyNumberFormat="1" applyFont="1" applyFill="1" applyAlignment="1" applyProtection="1">
      <alignment vertical="center"/>
    </xf>
    <xf numFmtId="164" fontId="27" fillId="2" borderId="0" xfId="0" applyNumberFormat="1" applyFont="1" applyFill="1" applyAlignment="1" applyProtection="1">
      <alignment horizontal="center"/>
    </xf>
    <xf numFmtId="166" fontId="27" fillId="0" borderId="3" xfId="0" applyNumberFormat="1" applyFont="1" applyFill="1" applyBorder="1" applyAlignment="1" applyProtection="1">
      <alignment horizontal="right"/>
    </xf>
    <xf numFmtId="166" fontId="18" fillId="0" borderId="3" xfId="0" applyNumberFormat="1" applyFont="1" applyBorder="1" applyAlignment="1">
      <alignment horizontal="right"/>
    </xf>
    <xf numFmtId="164" fontId="27" fillId="2" borderId="3" xfId="0" applyNumberFormat="1" applyFont="1" applyFill="1" applyBorder="1" applyAlignment="1" applyProtection="1">
      <alignment horizontal="center" vertical="center" wrapText="1"/>
    </xf>
    <xf numFmtId="164" fontId="27" fillId="2" borderId="0" xfId="0" applyNumberFormat="1" applyFont="1" applyFill="1" applyAlignment="1" applyProtection="1">
      <alignment horizontal="right"/>
    </xf>
    <xf numFmtId="164" fontId="27" fillId="0" borderId="0" xfId="0" applyNumberFormat="1" applyFont="1" applyFill="1" applyBorder="1" applyAlignment="1" applyProtection="1">
      <alignment vertical="center"/>
    </xf>
    <xf numFmtId="0" fontId="32" fillId="0" borderId="0" xfId="0" applyFont="1"/>
    <xf numFmtId="164" fontId="27" fillId="0" borderId="0" xfId="0" applyNumberFormat="1" applyFont="1" applyFill="1" applyBorder="1" applyAlignment="1" applyProtection="1">
      <alignment horizontal="right"/>
      <protection locked="0"/>
    </xf>
    <xf numFmtId="0" fontId="39" fillId="0" borderId="0" xfId="0" applyFont="1" applyAlignment="1">
      <alignment horizontal="right" vertical="center"/>
    </xf>
    <xf numFmtId="166" fontId="27" fillId="0" borderId="3" xfId="0" applyNumberFormat="1" applyFont="1" applyFill="1" applyBorder="1" applyAlignment="1" applyProtection="1">
      <alignment vertical="center"/>
      <protection locked="0"/>
    </xf>
    <xf numFmtId="166" fontId="27" fillId="0" borderId="3" xfId="0" applyNumberFormat="1" applyFont="1" applyFill="1" applyBorder="1" applyAlignment="1" applyProtection="1">
      <protection locked="0"/>
    </xf>
    <xf numFmtId="164" fontId="27" fillId="2" borderId="0" xfId="0" applyNumberFormat="1" applyFont="1" applyFill="1" applyBorder="1" applyAlignment="1" applyProtection="1">
      <alignment horizontal="center" vertical="center" wrapText="1"/>
    </xf>
    <xf numFmtId="164" fontId="27" fillId="2" borderId="0" xfId="0" applyNumberFormat="1" applyFont="1" applyFill="1" applyBorder="1" applyAlignment="1" applyProtection="1">
      <alignment vertical="center"/>
    </xf>
    <xf numFmtId="0" fontId="17" fillId="0" borderId="0" xfId="0" applyFont="1" applyBorder="1"/>
    <xf numFmtId="164" fontId="40" fillId="0" borderId="0" xfId="2" applyNumberFormat="1" applyFont="1" applyFill="1" applyBorder="1" applyAlignment="1" applyProtection="1"/>
    <xf numFmtId="164" fontId="41" fillId="0" borderId="0" xfId="2" applyNumberFormat="1" applyFont="1" applyFill="1" applyBorder="1" applyAlignment="1" applyProtection="1">
      <alignment horizontal="center"/>
    </xf>
    <xf numFmtId="164" fontId="27" fillId="0" borderId="0" xfId="0" applyNumberFormat="1" applyFont="1" applyFill="1" applyAlignment="1">
      <alignment horizontal="center"/>
    </xf>
    <xf numFmtId="49" fontId="27" fillId="0" borderId="0" xfId="2" applyNumberFormat="1" applyFont="1" applyFill="1" applyBorder="1" applyAlignment="1" applyProtection="1">
      <alignment horizontal="center" vertical="center"/>
    </xf>
    <xf numFmtId="3" fontId="27" fillId="0" borderId="0" xfId="2" applyNumberFormat="1" applyFont="1" applyFill="1" applyBorder="1" applyAlignment="1" applyProtection="1">
      <alignment horizontal="center"/>
    </xf>
    <xf numFmtId="3" fontId="27" fillId="0" borderId="0" xfId="2" applyNumberFormat="1" applyFont="1" applyFill="1" applyBorder="1" applyAlignment="1" applyProtection="1">
      <alignment horizontal="right"/>
    </xf>
    <xf numFmtId="49" fontId="27" fillId="0" borderId="0" xfId="2" applyNumberFormat="1" applyFont="1" applyFill="1" applyBorder="1" applyAlignment="1" applyProtection="1">
      <alignment horizontal="center"/>
    </xf>
    <xf numFmtId="4" fontId="27" fillId="0" borderId="0" xfId="2" applyNumberFormat="1" applyFont="1" applyFill="1" applyBorder="1" applyAlignment="1" applyProtection="1">
      <alignment horizontal="right"/>
    </xf>
    <xf numFmtId="166" fontId="42" fillId="0" borderId="0" xfId="0" quotePrefix="1" applyNumberFormat="1" applyFont="1" applyFill="1" applyBorder="1" applyAlignment="1" applyProtection="1">
      <alignment horizontal="right"/>
    </xf>
    <xf numFmtId="166" fontId="17" fillId="0" borderId="0" xfId="0" applyNumberFormat="1" applyFont="1" applyBorder="1"/>
    <xf numFmtId="164" fontId="27" fillId="0" borderId="0" xfId="2" applyNumberFormat="1" applyFont="1" applyFill="1" applyBorder="1" applyAlignment="1" applyProtection="1">
      <alignment horizontal="center"/>
    </xf>
    <xf numFmtId="164" fontId="27" fillId="0" borderId="0" xfId="2" applyNumberFormat="1" applyFont="1" applyFill="1" applyBorder="1" applyAlignment="1" applyProtection="1">
      <alignment horizontal="center" vertical="center"/>
    </xf>
    <xf numFmtId="4" fontId="39" fillId="0" borderId="0" xfId="2" applyNumberFormat="1" applyFont="1" applyFill="1" applyAlignment="1">
      <alignment horizontal="right"/>
    </xf>
    <xf numFmtId="164" fontId="27" fillId="0" borderId="0" xfId="2" applyNumberFormat="1" applyFont="1" applyFill="1" applyBorder="1" applyAlignment="1" applyProtection="1"/>
    <xf numFmtId="164" fontId="42" fillId="0" borderId="0" xfId="0" applyNumberFormat="1" applyFont="1" applyFill="1" applyBorder="1" applyAlignment="1" applyProtection="1">
      <alignment horizontal="center"/>
    </xf>
    <xf numFmtId="3" fontId="27" fillId="0" borderId="3" xfId="2" quotePrefix="1" applyNumberFormat="1" applyFont="1" applyFill="1" applyBorder="1" applyAlignment="1" applyProtection="1">
      <alignment horizontal="center"/>
    </xf>
    <xf numFmtId="3" fontId="27" fillId="0" borderId="6" xfId="2" applyNumberFormat="1" applyFont="1" applyFill="1" applyBorder="1" applyAlignment="1" applyProtection="1">
      <alignment horizontal="center"/>
    </xf>
    <xf numFmtId="164" fontId="42" fillId="0" borderId="3" xfId="0" quotePrefix="1" applyNumberFormat="1" applyFont="1" applyFill="1" applyBorder="1" applyAlignment="1" applyProtection="1">
      <alignment horizontal="center"/>
    </xf>
    <xf numFmtId="4" fontId="27" fillId="0" borderId="3" xfId="0" applyNumberFormat="1" applyFont="1" applyFill="1" applyBorder="1" applyAlignment="1" applyProtection="1">
      <alignment horizontal="right" vertical="center"/>
      <protection locked="0"/>
    </xf>
    <xf numFmtId="166" fontId="20" fillId="0" borderId="3" xfId="0" applyNumberFormat="1" applyFont="1" applyFill="1" applyBorder="1" applyAlignment="1">
      <alignment horizontal="right" vertical="center"/>
    </xf>
    <xf numFmtId="0" fontId="27" fillId="0" borderId="0" xfId="2" applyFont="1" applyFill="1" applyBorder="1" applyAlignment="1" applyProtection="1">
      <alignment horizontal="center" vertical="center"/>
    </xf>
    <xf numFmtId="3" fontId="27" fillId="0" borderId="0" xfId="2" applyNumberFormat="1" applyFont="1" applyFill="1" applyBorder="1" applyAlignment="1" applyProtection="1">
      <alignment horizontal="center" vertical="center"/>
    </xf>
    <xf numFmtId="3" fontId="27" fillId="0" borderId="0" xfId="2" applyNumberFormat="1" applyFont="1" applyFill="1" applyBorder="1" applyAlignment="1" applyProtection="1">
      <alignment vertical="center"/>
    </xf>
    <xf numFmtId="4" fontId="27" fillId="0" borderId="0" xfId="2" applyNumberFormat="1" applyFont="1" applyFill="1" applyBorder="1" applyAlignment="1" applyProtection="1">
      <alignment horizontal="right" vertical="center"/>
    </xf>
    <xf numFmtId="49" fontId="27" fillId="0" borderId="0" xfId="2" applyNumberFormat="1" applyFont="1" applyFill="1" applyBorder="1" applyAlignment="1" applyProtection="1">
      <alignment vertical="center"/>
    </xf>
    <xf numFmtId="164" fontId="41" fillId="0" borderId="3" xfId="2" applyNumberFormat="1" applyFont="1" applyFill="1" applyBorder="1" applyAlignment="1" applyProtection="1">
      <alignment horizontal="center"/>
    </xf>
    <xf numFmtId="3" fontId="27" fillId="0" borderId="5" xfId="2" applyNumberFormat="1" applyFont="1" applyFill="1" applyBorder="1" applyAlignment="1" applyProtection="1">
      <alignment horizontal="center"/>
    </xf>
    <xf numFmtId="164" fontId="42" fillId="0" borderId="3" xfId="0" quotePrefix="1" applyNumberFormat="1" applyFont="1" applyFill="1" applyBorder="1" applyAlignment="1" applyProtection="1">
      <alignment horizontal="right"/>
    </xf>
    <xf numFmtId="3" fontId="27" fillId="0" borderId="4" xfId="2" applyNumberFormat="1" applyFont="1" applyFill="1" applyBorder="1" applyAlignment="1" applyProtection="1">
      <alignment horizontal="center"/>
    </xf>
    <xf numFmtId="3" fontId="27" fillId="0" borderId="7" xfId="2" applyNumberFormat="1" applyFont="1" applyFill="1" applyBorder="1" applyAlignment="1" applyProtection="1">
      <alignment horizontal="center"/>
    </xf>
    <xf numFmtId="3" fontId="27" fillId="0" borderId="3" xfId="2" applyNumberFormat="1" applyFont="1" applyFill="1" applyBorder="1" applyAlignment="1" applyProtection="1">
      <alignment horizontal="center"/>
    </xf>
    <xf numFmtId="49" fontId="27" fillId="0" borderId="0" xfId="2" applyNumberFormat="1" applyFont="1" applyFill="1" applyBorder="1" applyAlignment="1" applyProtection="1"/>
    <xf numFmtId="49" fontId="27" fillId="0" borderId="0" xfId="2" applyNumberFormat="1" applyFont="1" applyFill="1" applyBorder="1" applyAlignment="1" applyProtection="1">
      <alignment horizontal="right"/>
    </xf>
    <xf numFmtId="164" fontId="27" fillId="0" borderId="0" xfId="2" applyNumberFormat="1" applyFont="1" applyFill="1" applyBorder="1" applyAlignment="1" applyProtection="1">
      <alignment horizontal="right"/>
    </xf>
    <xf numFmtId="4" fontId="27" fillId="0" borderId="3" xfId="0" applyNumberFormat="1" applyFont="1" applyFill="1" applyBorder="1" applyAlignment="1" applyProtection="1">
      <alignment horizontal="right"/>
      <protection locked="0"/>
    </xf>
    <xf numFmtId="0" fontId="27" fillId="0" borderId="0" xfId="2" applyFont="1" applyFill="1" applyBorder="1" applyAlignment="1" applyProtection="1">
      <alignment vertical="center"/>
    </xf>
    <xf numFmtId="164" fontId="27" fillId="0" borderId="0" xfId="2" applyNumberFormat="1" applyFont="1" applyFill="1" applyBorder="1" applyAlignment="1" applyProtection="1">
      <alignment horizontal="left" vertical="center"/>
    </xf>
    <xf numFmtId="164" fontId="27" fillId="0" borderId="0" xfId="2" applyNumberFormat="1" applyFont="1" applyFill="1" applyBorder="1" applyAlignment="1" applyProtection="1">
      <alignment horizontal="left" vertical="top" wrapText="1"/>
    </xf>
    <xf numFmtId="164" fontId="27" fillId="0" borderId="11" xfId="2" applyNumberFormat="1" applyFont="1" applyFill="1" applyBorder="1" applyAlignment="1" applyProtection="1">
      <alignment horizontal="left" vertical="top" wrapText="1"/>
    </xf>
    <xf numFmtId="3" fontId="27" fillId="0" borderId="3" xfId="0" applyNumberFormat="1" applyFont="1" applyFill="1" applyBorder="1" applyAlignment="1" applyProtection="1">
      <alignment horizontal="center"/>
    </xf>
    <xf numFmtId="164" fontId="27" fillId="0" borderId="0" xfId="0" applyNumberFormat="1" applyFont="1" applyFill="1" applyBorder="1" applyAlignment="1" applyProtection="1">
      <alignment horizontal="left" vertical="center"/>
    </xf>
    <xf numFmtId="164" fontId="27" fillId="0" borderId="0" xfId="0" applyNumberFormat="1" applyFont="1" applyFill="1" applyBorder="1" applyAlignment="1" applyProtection="1">
      <alignment horizontal="left" vertical="top" wrapText="1"/>
    </xf>
    <xf numFmtId="164" fontId="27" fillId="0" borderId="0" xfId="0" applyNumberFormat="1" applyFont="1" applyFill="1" applyBorder="1" applyAlignment="1" applyProtection="1">
      <alignment vertical="top" wrapText="1"/>
    </xf>
    <xf numFmtId="164" fontId="27" fillId="0" borderId="11" xfId="0" applyNumberFormat="1" applyFont="1" applyFill="1" applyBorder="1" applyAlignment="1" applyProtection="1">
      <alignment vertical="top" wrapText="1"/>
    </xf>
    <xf numFmtId="4" fontId="27" fillId="0" borderId="11" xfId="0" applyNumberFormat="1" applyFont="1" applyFill="1" applyBorder="1" applyAlignment="1" applyProtection="1">
      <alignment vertical="center" wrapText="1"/>
    </xf>
    <xf numFmtId="164" fontId="27" fillId="0" borderId="0" xfId="0" applyNumberFormat="1" applyFont="1" applyFill="1" applyBorder="1" applyAlignment="1">
      <alignment horizontal="center"/>
    </xf>
    <xf numFmtId="3" fontId="27" fillId="0" borderId="3" xfId="2" applyNumberFormat="1" applyFont="1" applyFill="1" applyBorder="1" applyAlignment="1" applyProtection="1">
      <alignment horizontal="right"/>
    </xf>
    <xf numFmtId="164" fontId="27" fillId="0" borderId="3" xfId="0" applyNumberFormat="1" applyFont="1" applyFill="1" applyBorder="1" applyAlignment="1" applyProtection="1">
      <alignment horizontal="center"/>
    </xf>
    <xf numFmtId="3" fontId="27" fillId="0" borderId="0" xfId="2" quotePrefix="1" applyNumberFormat="1" applyFont="1" applyFill="1" applyBorder="1" applyAlignment="1" applyProtection="1">
      <alignment horizontal="center"/>
    </xf>
    <xf numFmtId="164" fontId="27" fillId="0" borderId="0" xfId="0" applyNumberFormat="1" applyFont="1" applyFill="1" applyAlignment="1"/>
    <xf numFmtId="164" fontId="42" fillId="0" borderId="0" xfId="0" applyNumberFormat="1" applyFont="1" applyFill="1" applyAlignment="1" applyProtection="1"/>
    <xf numFmtId="164" fontId="27" fillId="0" borderId="0" xfId="0" applyNumberFormat="1" applyFont="1" applyFill="1" applyBorder="1" applyAlignment="1"/>
    <xf numFmtId="164" fontId="27" fillId="2" borderId="3" xfId="0" applyNumberFormat="1" applyFont="1" applyFill="1" applyBorder="1" applyAlignment="1" applyProtection="1">
      <alignment horizontal="right"/>
    </xf>
    <xf numFmtId="164" fontId="27" fillId="2" borderId="3" xfId="0" applyNumberFormat="1" applyFont="1" applyFill="1" applyBorder="1" applyAlignment="1" applyProtection="1">
      <alignment horizontal="center"/>
    </xf>
    <xf numFmtId="164" fontId="44" fillId="0" borderId="0" xfId="0" applyNumberFormat="1" applyFont="1" applyFill="1" applyBorder="1" applyAlignment="1" applyProtection="1"/>
    <xf numFmtId="166" fontId="20" fillId="0" borderId="0" xfId="0" applyNumberFormat="1" applyFont="1" applyFill="1" applyBorder="1" applyAlignment="1" applyProtection="1"/>
    <xf numFmtId="164" fontId="43" fillId="0" borderId="0" xfId="0" applyNumberFormat="1" applyFont="1" applyFill="1" applyAlignment="1" applyProtection="1"/>
    <xf numFmtId="164" fontId="44" fillId="0" borderId="0" xfId="0" applyNumberFormat="1" applyFont="1" applyFill="1" applyBorder="1" applyAlignment="1"/>
    <xf numFmtId="166" fontId="20" fillId="0" borderId="0" xfId="0" applyNumberFormat="1" applyFont="1" applyFill="1" applyBorder="1" applyAlignment="1"/>
    <xf numFmtId="164" fontId="27" fillId="0" borderId="3" xfId="0" applyNumberFormat="1" applyFont="1" applyFill="1" applyBorder="1" applyAlignment="1" applyProtection="1"/>
    <xf numFmtId="164" fontId="27" fillId="0" borderId="3" xfId="0" applyNumberFormat="1" applyFont="1" applyFill="1" applyBorder="1" applyAlignment="1"/>
    <xf numFmtId="166" fontId="42" fillId="0" borderId="3" xfId="0" quotePrefix="1" applyNumberFormat="1" applyFont="1" applyFill="1" applyBorder="1" applyAlignment="1" applyProtection="1">
      <alignment horizontal="right"/>
      <protection locked="0"/>
    </xf>
    <xf numFmtId="164" fontId="33" fillId="0" borderId="0" xfId="6" applyNumberFormat="1" applyFont="1" applyFill="1" applyAlignment="1" applyProtection="1"/>
    <xf numFmtId="164" fontId="27" fillId="0" borderId="0" xfId="6" applyNumberFormat="1" applyFont="1" applyFill="1" applyAlignment="1" applyProtection="1"/>
    <xf numFmtId="164" fontId="27" fillId="0" borderId="0" xfId="6" applyNumberFormat="1" applyFont="1" applyFill="1" applyAlignment="1" applyProtection="1">
      <alignment vertical="center"/>
    </xf>
    <xf numFmtId="164" fontId="27" fillId="0" borderId="0" xfId="6" applyNumberFormat="1" applyFont="1" applyFill="1" applyAlignment="1" applyProtection="1">
      <alignment horizontal="center"/>
    </xf>
    <xf numFmtId="164" fontId="27" fillId="0" borderId="0" xfId="6" applyNumberFormat="1" applyFont="1" applyFill="1" applyAlignment="1" applyProtection="1">
      <alignment horizontal="right"/>
    </xf>
    <xf numFmtId="164" fontId="33" fillId="0" borderId="0" xfId="6" applyNumberFormat="1" applyFont="1" applyFill="1" applyAlignment="1" applyProtection="1">
      <alignment horizontal="center" vertical="center"/>
    </xf>
    <xf numFmtId="2" fontId="44" fillId="0" borderId="0" xfId="6" applyNumberFormat="1" applyFont="1" applyFill="1" applyAlignment="1" applyProtection="1">
      <alignment horizontal="right"/>
    </xf>
    <xf numFmtId="2" fontId="45" fillId="0" borderId="0" xfId="6" applyNumberFormat="1" applyFont="1" applyFill="1" applyAlignment="1" applyProtection="1">
      <alignment horizontal="right"/>
    </xf>
    <xf numFmtId="164" fontId="27" fillId="0" borderId="0" xfId="6" applyNumberFormat="1" applyFont="1" applyFill="1" applyAlignment="1" applyProtection="1">
      <alignment horizontal="right"/>
      <protection locked="0"/>
    </xf>
    <xf numFmtId="164" fontId="27" fillId="0" borderId="3" xfId="6" applyNumberFormat="1" applyFont="1" applyFill="1" applyBorder="1" applyAlignment="1" applyProtection="1"/>
    <xf numFmtId="164" fontId="27" fillId="0" borderId="3" xfId="6" applyNumberFormat="1" applyFont="1" applyFill="1" applyBorder="1" applyAlignment="1" applyProtection="1">
      <alignment horizontal="center"/>
    </xf>
    <xf numFmtId="164" fontId="27" fillId="0" borderId="3" xfId="6" applyNumberFormat="1" applyFont="1" applyFill="1" applyBorder="1" applyAlignment="1" applyProtection="1">
      <alignment horizontal="right"/>
    </xf>
    <xf numFmtId="166" fontId="39" fillId="0" borderId="3" xfId="0" applyNumberFormat="1" applyFont="1" applyBorder="1" applyProtection="1">
      <protection locked="0"/>
    </xf>
    <xf numFmtId="0" fontId="46" fillId="0" borderId="0" xfId="0" applyFont="1" applyFill="1" applyProtection="1"/>
    <xf numFmtId="0" fontId="23" fillId="0" borderId="11" xfId="0" applyFont="1" applyFill="1" applyBorder="1" applyProtection="1"/>
    <xf numFmtId="0" fontId="46" fillId="0" borderId="11" xfId="0" applyFont="1" applyFill="1" applyBorder="1" applyProtection="1"/>
    <xf numFmtId="164" fontId="27" fillId="0" borderId="11" xfId="0" applyNumberFormat="1" applyFont="1" applyFill="1" applyBorder="1" applyAlignment="1" applyProtection="1">
      <alignment vertical="center"/>
    </xf>
    <xf numFmtId="164" fontId="27" fillId="0" borderId="11" xfId="0" applyNumberFormat="1" applyFont="1" applyFill="1" applyBorder="1" applyAlignment="1" applyProtection="1"/>
    <xf numFmtId="164" fontId="27" fillId="0" borderId="11" xfId="0" applyNumberFormat="1" applyFont="1" applyFill="1" applyBorder="1" applyAlignment="1" applyProtection="1">
      <alignment horizontal="right"/>
    </xf>
    <xf numFmtId="0" fontId="0" fillId="0" borderId="11" xfId="0" applyBorder="1"/>
    <xf numFmtId="166" fontId="18" fillId="0" borderId="9" xfId="0" applyNumberFormat="1" applyFont="1" applyBorder="1"/>
    <xf numFmtId="1" fontId="0" fillId="0" borderId="3" xfId="0" applyNumberFormat="1" applyBorder="1"/>
    <xf numFmtId="164" fontId="27" fillId="0" borderId="3" xfId="0" applyNumberFormat="1" applyFont="1" applyFill="1" applyBorder="1" applyAlignment="1" applyProtection="1">
      <alignment horizontal="right"/>
    </xf>
    <xf numFmtId="166" fontId="15" fillId="0" borderId="3" xfId="6" applyNumberFormat="1" applyFont="1" applyFill="1" applyBorder="1" applyAlignment="1" applyProtection="1">
      <alignment horizontal="center"/>
      <protection locked="0"/>
    </xf>
    <xf numFmtId="166" fontId="0" fillId="0" borderId="3" xfId="0" applyNumberFormat="1" applyBorder="1"/>
    <xf numFmtId="164" fontId="47" fillId="0" borderId="0" xfId="0" applyNumberFormat="1" applyFont="1" applyFill="1" applyAlignment="1" applyProtection="1"/>
    <xf numFmtId="0" fontId="0" fillId="0" borderId="3" xfId="0" applyBorder="1"/>
    <xf numFmtId="164" fontId="27" fillId="0" borderId="0" xfId="0" applyNumberFormat="1" applyFont="1" applyFill="1" applyBorder="1" applyAlignment="1" applyProtection="1">
      <alignment horizontal="center"/>
    </xf>
    <xf numFmtId="164" fontId="27" fillId="0" borderId="0" xfId="0" quotePrefix="1" applyNumberFormat="1" applyFont="1" applyFill="1" applyAlignment="1" applyProtection="1"/>
    <xf numFmtId="164" fontId="49" fillId="0" borderId="0" xfId="0" applyNumberFormat="1" applyFont="1" applyFill="1" applyAlignment="1" applyProtection="1"/>
    <xf numFmtId="164" fontId="49" fillId="0" borderId="0" xfId="0" applyNumberFormat="1" applyFont="1" applyFill="1" applyBorder="1" applyAlignment="1" applyProtection="1">
      <alignment vertical="center"/>
    </xf>
    <xf numFmtId="164" fontId="49" fillId="0" borderId="0" xfId="0" applyNumberFormat="1" applyFont="1" applyFill="1" applyBorder="1" applyAlignment="1" applyProtection="1"/>
    <xf numFmtId="164" fontId="49" fillId="0" borderId="0" xfId="0" applyNumberFormat="1" applyFont="1" applyFill="1" applyBorder="1" applyAlignment="1" applyProtection="1">
      <alignment horizontal="right"/>
    </xf>
    <xf numFmtId="164" fontId="49" fillId="0" borderId="0" xfId="0" applyNumberFormat="1" applyFont="1" applyFill="1" applyBorder="1" applyAlignment="1" applyProtection="1">
      <alignment horizontal="center"/>
    </xf>
    <xf numFmtId="0" fontId="27" fillId="0" borderId="0" xfId="0" applyFont="1" applyFill="1" applyAlignment="1" applyProtection="1"/>
    <xf numFmtId="0" fontId="42" fillId="0" borderId="0" xfId="0" applyFont="1" applyFill="1" applyAlignment="1" applyProtection="1"/>
    <xf numFmtId="166" fontId="15" fillId="0" borderId="0" xfId="6" applyNumberFormat="1" applyFont="1" applyFill="1" applyBorder="1" applyAlignment="1" applyProtection="1">
      <alignment horizontal="center"/>
    </xf>
    <xf numFmtId="166" fontId="0" fillId="0" borderId="0" xfId="0" applyNumberFormat="1" applyBorder="1"/>
    <xf numFmtId="0" fontId="26" fillId="0" borderId="0" xfId="0" applyFont="1"/>
    <xf numFmtId="164" fontId="42" fillId="0" borderId="0" xfId="0" applyNumberFormat="1" applyFont="1" applyFill="1" applyAlignment="1" applyProtection="1">
      <alignment vertical="center"/>
    </xf>
    <xf numFmtId="164" fontId="42" fillId="0" borderId="0" xfId="0" applyNumberFormat="1" applyFont="1" applyFill="1" applyAlignment="1" applyProtection="1">
      <alignment horizontal="right"/>
    </xf>
    <xf numFmtId="164" fontId="50" fillId="0" borderId="0" xfId="0" applyNumberFormat="1" applyFont="1" applyFill="1" applyAlignment="1" applyProtection="1">
      <alignment horizontal="right"/>
    </xf>
    <xf numFmtId="164" fontId="51" fillId="0" borderId="0" xfId="0" applyNumberFormat="1" applyFont="1" applyFill="1" applyAlignment="1" applyProtection="1">
      <alignment horizontal="right"/>
    </xf>
    <xf numFmtId="164" fontId="50" fillId="0" borderId="0" xfId="0" applyNumberFormat="1" applyFont="1" applyFill="1" applyBorder="1" applyAlignment="1" applyProtection="1">
      <alignment horizontal="right"/>
    </xf>
    <xf numFmtId="164" fontId="45" fillId="0" borderId="0" xfId="0" applyNumberFormat="1" applyFont="1" applyFill="1" applyBorder="1" applyAlignment="1" applyProtection="1">
      <alignment horizontal="right"/>
    </xf>
    <xf numFmtId="164" fontId="51" fillId="0" borderId="0" xfId="0" applyNumberFormat="1" applyFont="1" applyFill="1" applyBorder="1" applyAlignment="1" applyProtection="1">
      <alignment horizontal="right"/>
    </xf>
    <xf numFmtId="164" fontId="42" fillId="0" borderId="3" xfId="0" applyNumberFormat="1" applyFont="1" applyFill="1" applyBorder="1" applyAlignment="1" applyProtection="1">
      <alignment vertical="center"/>
    </xf>
    <xf numFmtId="164" fontId="42" fillId="0" borderId="3" xfId="0" applyNumberFormat="1" applyFont="1" applyFill="1" applyBorder="1" applyAlignment="1" applyProtection="1">
      <alignment horizontal="right"/>
    </xf>
    <xf numFmtId="166" fontId="42" fillId="0" borderId="3" xfId="0" applyNumberFormat="1" applyFont="1" applyFill="1" applyBorder="1" applyAlignment="1" applyProtection="1">
      <alignment horizontal="right"/>
      <protection locked="0"/>
    </xf>
    <xf numFmtId="164" fontId="42" fillId="0" borderId="0" xfId="0" applyNumberFormat="1" applyFont="1" applyFill="1" applyBorder="1" applyAlignment="1" applyProtection="1">
      <alignment vertical="center"/>
    </xf>
    <xf numFmtId="166" fontId="42" fillId="0" borderId="0" xfId="0" applyNumberFormat="1" applyFont="1" applyFill="1" applyBorder="1" applyAlignment="1" applyProtection="1">
      <alignment horizontal="right"/>
    </xf>
    <xf numFmtId="166" fontId="28" fillId="0" borderId="0" xfId="0" applyNumberFormat="1" applyFont="1" applyFill="1" applyBorder="1" applyAlignment="1" applyProtection="1">
      <alignment horizontal="right"/>
    </xf>
    <xf numFmtId="164" fontId="42" fillId="0" borderId="5" xfId="0" applyNumberFormat="1" applyFont="1" applyFill="1" applyBorder="1" applyAlignment="1" applyProtection="1">
      <alignment vertical="center"/>
    </xf>
    <xf numFmtId="164" fontId="42" fillId="0" borderId="5" xfId="0" applyNumberFormat="1" applyFont="1" applyFill="1" applyBorder="1" applyAlignment="1" applyProtection="1"/>
    <xf numFmtId="164" fontId="42" fillId="0" borderId="5" xfId="0" applyNumberFormat="1" applyFont="1" applyFill="1" applyBorder="1" applyAlignment="1" applyProtection="1">
      <alignment horizontal="right"/>
    </xf>
    <xf numFmtId="166" fontId="50" fillId="0" borderId="0" xfId="0" applyNumberFormat="1" applyFont="1" applyFill="1" applyBorder="1" applyAlignment="1" applyProtection="1">
      <alignment horizontal="right"/>
    </xf>
    <xf numFmtId="0" fontId="44" fillId="0" borderId="0" xfId="0" applyFont="1" applyFill="1" applyBorder="1" applyAlignment="1">
      <alignment vertical="center"/>
    </xf>
    <xf numFmtId="166" fontId="44" fillId="0" borderId="0" xfId="0" applyNumberFormat="1" applyFont="1" applyFill="1" applyBorder="1" applyAlignment="1">
      <alignment horizontal="right" vertical="center"/>
    </xf>
    <xf numFmtId="164" fontId="27" fillId="0" borderId="0" xfId="0" applyNumberFormat="1" applyFont="1" applyFill="1" applyAlignment="1">
      <alignment vertical="center"/>
    </xf>
    <xf numFmtId="166" fontId="44" fillId="0" borderId="0" xfId="0" applyNumberFormat="1" applyFont="1" applyFill="1" applyBorder="1" applyAlignment="1">
      <alignment horizontal="right"/>
    </xf>
    <xf numFmtId="164" fontId="27" fillId="0" borderId="3" xfId="0" quotePrefix="1" applyNumberFormat="1" applyFont="1" applyFill="1" applyBorder="1" applyAlignment="1" applyProtection="1">
      <alignment horizontal="right"/>
    </xf>
    <xf numFmtId="164" fontId="27" fillId="0" borderId="0" xfId="0" quotePrefix="1" applyNumberFormat="1" applyFont="1" applyFill="1" applyBorder="1" applyAlignment="1" applyProtection="1">
      <alignment horizontal="right"/>
    </xf>
    <xf numFmtId="164" fontId="42" fillId="0" borderId="0" xfId="0" applyNumberFormat="1" applyFont="1" applyFill="1" applyBorder="1" applyAlignment="1" applyProtection="1">
      <alignment horizontal="right"/>
    </xf>
    <xf numFmtId="164" fontId="50" fillId="0" borderId="0" xfId="0" quotePrefix="1" applyNumberFormat="1" applyFont="1" applyFill="1" applyBorder="1" applyAlignment="1" applyProtection="1">
      <alignment horizontal="right"/>
    </xf>
    <xf numFmtId="166" fontId="45" fillId="0" borderId="0" xfId="0" applyNumberFormat="1" applyFont="1" applyFill="1" applyBorder="1" applyAlignment="1" applyProtection="1">
      <alignment horizontal="right"/>
    </xf>
    <xf numFmtId="164" fontId="27" fillId="0" borderId="4" xfId="0" applyNumberFormat="1" applyFont="1" applyFill="1" applyBorder="1" applyAlignment="1" applyProtection="1"/>
    <xf numFmtId="3" fontId="27" fillId="0" borderId="3" xfId="0" quotePrefix="1" applyNumberFormat="1" applyFont="1" applyFill="1" applyBorder="1" applyAlignment="1" applyProtection="1">
      <alignment horizontal="right"/>
    </xf>
    <xf numFmtId="3" fontId="27" fillId="0" borderId="6" xfId="0" quotePrefix="1" applyNumberFormat="1" applyFont="1" applyFill="1" applyBorder="1" applyAlignment="1" applyProtection="1">
      <alignment horizontal="right"/>
    </xf>
    <xf numFmtId="164" fontId="27" fillId="0" borderId="0" xfId="0" applyNumberFormat="1" applyFont="1" applyFill="1" applyBorder="1" applyAlignment="1" applyProtection="1">
      <alignment horizontal="center"/>
    </xf>
    <xf numFmtId="164" fontId="44" fillId="0" borderId="0" xfId="0" applyNumberFormat="1" applyFont="1" applyFill="1" applyBorder="1" applyAlignment="1" applyProtection="1">
      <alignment horizontal="right"/>
    </xf>
    <xf numFmtId="164" fontId="27" fillId="0" borderId="6" xfId="0" applyNumberFormat="1" applyFont="1" applyFill="1" applyBorder="1" applyAlignment="1" applyProtection="1"/>
    <xf numFmtId="3" fontId="27" fillId="0" borderId="3" xfId="0" applyNumberFormat="1" applyFont="1" applyFill="1" applyBorder="1" applyAlignment="1">
      <alignment horizontal="right"/>
    </xf>
    <xf numFmtId="164" fontId="27" fillId="0" borderId="5" xfId="0" applyNumberFormat="1" applyFont="1" applyFill="1" applyBorder="1" applyAlignment="1" applyProtection="1"/>
    <xf numFmtId="3" fontId="27" fillId="0" borderId="5" xfId="0" applyNumberFormat="1" applyFont="1" applyFill="1" applyBorder="1" applyAlignment="1" applyProtection="1">
      <alignment horizontal="right"/>
    </xf>
    <xf numFmtId="164" fontId="27" fillId="0" borderId="6" xfId="0" applyNumberFormat="1" applyFont="1" applyFill="1" applyBorder="1" applyAlignment="1" applyProtection="1">
      <alignment horizontal="center"/>
    </xf>
    <xf numFmtId="0" fontId="27" fillId="0" borderId="0" xfId="0" applyFont="1" applyFill="1" applyBorder="1" applyAlignment="1">
      <alignment horizontal="center"/>
    </xf>
    <xf numFmtId="3" fontId="27" fillId="0" borderId="0" xfId="0" applyNumberFormat="1" applyFont="1" applyFill="1" applyBorder="1" applyAlignment="1">
      <alignment horizontal="right"/>
    </xf>
    <xf numFmtId="166" fontId="23" fillId="0" borderId="0" xfId="0" quotePrefix="1" applyNumberFormat="1" applyFont="1" applyFill="1" applyBorder="1" applyAlignment="1" applyProtection="1">
      <alignment horizontal="right"/>
    </xf>
    <xf numFmtId="164" fontId="52" fillId="0" borderId="0" xfId="0" applyNumberFormat="1" applyFont="1" applyFill="1" applyAlignment="1" applyProtection="1">
      <alignment vertical="center"/>
    </xf>
    <xf numFmtId="164" fontId="52" fillId="0" borderId="0" xfId="0" applyNumberFormat="1" applyFont="1" applyFill="1" applyAlignment="1" applyProtection="1"/>
    <xf numFmtId="164" fontId="52" fillId="0" borderId="0" xfId="0" applyNumberFormat="1" applyFont="1" applyFill="1" applyAlignment="1" applyProtection="1">
      <alignment horizontal="right"/>
    </xf>
    <xf numFmtId="164" fontId="53" fillId="0" borderId="0" xfId="0" applyNumberFormat="1" applyFont="1" applyFill="1" applyAlignment="1" applyProtection="1"/>
    <xf numFmtId="166" fontId="0" fillId="0" borderId="0" xfId="0" applyNumberFormat="1"/>
    <xf numFmtId="166" fontId="27" fillId="0" borderId="13" xfId="0" applyNumberFormat="1" applyFont="1" applyFill="1" applyBorder="1" applyAlignment="1" applyProtection="1">
      <alignment horizontal="right"/>
      <protection locked="0"/>
    </xf>
    <xf numFmtId="164" fontId="47" fillId="0" borderId="0" xfId="0" applyNumberFormat="1" applyFont="1" applyFill="1" applyBorder="1" applyAlignment="1" applyProtection="1">
      <alignment horizontal="right"/>
    </xf>
    <xf numFmtId="164" fontId="52" fillId="0" borderId="0" xfId="0" applyNumberFormat="1" applyFont="1" applyFill="1" applyBorder="1" applyAlignment="1" applyProtection="1">
      <alignment horizontal="right"/>
    </xf>
    <xf numFmtId="166" fontId="42" fillId="0" borderId="5" xfId="0" quotePrefix="1" applyNumberFormat="1" applyFont="1" applyFill="1" applyBorder="1" applyAlignment="1" applyProtection="1">
      <alignment horizontal="right"/>
    </xf>
    <xf numFmtId="166" fontId="17" fillId="0" borderId="0" xfId="0" applyNumberFormat="1" applyFont="1"/>
    <xf numFmtId="164" fontId="47" fillId="0" borderId="0" xfId="0" applyNumberFormat="1" applyFont="1" applyFill="1" applyAlignment="1" applyProtection="1">
      <alignment horizontal="right"/>
    </xf>
    <xf numFmtId="164" fontId="42" fillId="0" borderId="0" xfId="0" quotePrefix="1" applyNumberFormat="1" applyFont="1" applyFill="1" applyAlignment="1" applyProtection="1"/>
    <xf numFmtId="164" fontId="42" fillId="0" borderId="3" xfId="0" applyNumberFormat="1" applyFont="1" applyFill="1" applyBorder="1" applyAlignment="1" applyProtection="1"/>
    <xf numFmtId="0" fontId="39" fillId="0" borderId="3" xfId="0" applyFont="1" applyBorder="1"/>
    <xf numFmtId="164" fontId="52" fillId="0" borderId="5" xfId="0" applyNumberFormat="1" applyFont="1" applyFill="1" applyBorder="1" applyAlignment="1" applyProtection="1">
      <alignment vertical="center"/>
    </xf>
    <xf numFmtId="164" fontId="47" fillId="0" borderId="5" xfId="0" applyNumberFormat="1" applyFont="1" applyFill="1" applyBorder="1" applyAlignment="1" applyProtection="1">
      <alignment horizontal="right"/>
    </xf>
    <xf numFmtId="164" fontId="52" fillId="0" borderId="5" xfId="0" applyNumberFormat="1" applyFont="1" applyFill="1" applyBorder="1" applyAlignment="1" applyProtection="1">
      <alignment horizontal="right"/>
    </xf>
    <xf numFmtId="0" fontId="55" fillId="0" borderId="3" xfId="0" applyFont="1" applyBorder="1"/>
    <xf numFmtId="164" fontId="27" fillId="0" borderId="3" xfId="0" applyNumberFormat="1" applyFont="1" applyBorder="1" applyAlignment="1"/>
    <xf numFmtId="164" fontId="47" fillId="0" borderId="0" xfId="0" applyNumberFormat="1" applyFont="1" applyAlignment="1">
      <alignment vertical="center"/>
    </xf>
    <xf numFmtId="164" fontId="52" fillId="0" borderId="0" xfId="0" applyNumberFormat="1" applyFont="1" applyFill="1" applyBorder="1" applyAlignment="1" applyProtection="1"/>
    <xf numFmtId="164" fontId="52" fillId="0" borderId="0" xfId="0" applyNumberFormat="1" applyFont="1" applyFill="1" applyBorder="1" applyAlignment="1" applyProtection="1">
      <alignment vertical="center"/>
    </xf>
    <xf numFmtId="164" fontId="47" fillId="0" borderId="0" xfId="0" applyNumberFormat="1" applyFont="1" applyAlignment="1"/>
    <xf numFmtId="164" fontId="27" fillId="0" borderId="7" xfId="0" applyNumberFormat="1" applyFont="1" applyFill="1" applyBorder="1" applyAlignment="1" applyProtection="1">
      <alignment vertical="center"/>
    </xf>
    <xf numFmtId="164" fontId="43" fillId="0" borderId="11" xfId="0" applyNumberFormat="1" applyFont="1" applyFill="1" applyBorder="1" applyAlignment="1" applyProtection="1"/>
    <xf numFmtId="164" fontId="53" fillId="0" borderId="11" xfId="0" applyNumberFormat="1" applyFont="1" applyFill="1" applyBorder="1" applyAlignment="1" applyProtection="1"/>
    <xf numFmtId="164" fontId="28" fillId="0" borderId="11" xfId="0" applyNumberFormat="1" applyFont="1" applyFill="1" applyBorder="1" applyAlignment="1" applyProtection="1"/>
    <xf numFmtId="164" fontId="42" fillId="0" borderId="11" xfId="0" applyNumberFormat="1" applyFont="1" applyFill="1" applyBorder="1" applyAlignment="1" applyProtection="1">
      <alignment vertical="center"/>
    </xf>
    <xf numFmtId="164" fontId="27" fillId="0" borderId="11" xfId="0" quotePrefix="1" applyNumberFormat="1" applyFont="1" applyFill="1" applyBorder="1" applyAlignment="1" applyProtection="1">
      <alignment horizontal="right"/>
    </xf>
    <xf numFmtId="164" fontId="42" fillId="0" borderId="11" xfId="0" applyNumberFormat="1" applyFont="1" applyFill="1" applyBorder="1" applyAlignment="1" applyProtection="1">
      <alignment horizontal="right"/>
    </xf>
    <xf numFmtId="0" fontId="30" fillId="0" borderId="0" xfId="0" applyFont="1"/>
    <xf numFmtId="166" fontId="19" fillId="0" borderId="0" xfId="0" applyNumberFormat="1" applyFont="1"/>
    <xf numFmtId="0" fontId="19" fillId="0" borderId="11" xfId="0" applyFont="1" applyBorder="1"/>
    <xf numFmtId="0" fontId="19" fillId="0" borderId="14" xfId="0" applyFont="1" applyBorder="1"/>
    <xf numFmtId="166" fontId="18" fillId="0" borderId="3" xfId="0" applyNumberFormat="1" applyFont="1" applyBorder="1"/>
    <xf numFmtId="166" fontId="19" fillId="0" borderId="0" xfId="0" applyNumberFormat="1" applyFont="1" applyBorder="1"/>
    <xf numFmtId="166" fontId="26" fillId="0" borderId="9" xfId="0" applyNumberFormat="1" applyFont="1" applyBorder="1"/>
    <xf numFmtId="0" fontId="32" fillId="0" borderId="0" xfId="0" applyFont="1" applyAlignment="1">
      <alignment horizontal="center" vertical="center"/>
    </xf>
    <xf numFmtId="0" fontId="32" fillId="0" borderId="0" xfId="0" applyFont="1" applyAlignment="1">
      <alignment horizontal="right"/>
    </xf>
    <xf numFmtId="166" fontId="32" fillId="0" borderId="0" xfId="0" applyNumberFormat="1" applyFont="1"/>
    <xf numFmtId="0" fontId="0" fillId="0" borderId="0" xfId="0" applyAlignment="1">
      <alignment horizontal="right"/>
    </xf>
    <xf numFmtId="164" fontId="27" fillId="0" borderId="0" xfId="2" applyNumberFormat="1" applyFont="1" applyFill="1" applyBorder="1" applyAlignment="1" applyProtection="1">
      <alignment horizontal="left" vertical="top"/>
    </xf>
    <xf numFmtId="164" fontId="41" fillId="0" borderId="3" xfId="2" applyNumberFormat="1" applyFont="1" applyFill="1" applyBorder="1" applyAlignment="1" applyProtection="1">
      <alignment horizontal="center" vertical="top" wrapText="1"/>
    </xf>
    <xf numFmtId="3" fontId="27" fillId="0" borderId="5" xfId="2" applyNumberFormat="1" applyFont="1" applyFill="1" applyBorder="1" applyAlignment="1" applyProtection="1">
      <alignment horizontal="center" vertical="center"/>
    </xf>
    <xf numFmtId="164" fontId="42" fillId="0" borderId="3" xfId="0" quotePrefix="1" applyNumberFormat="1" applyFont="1" applyFill="1" applyBorder="1" applyAlignment="1" applyProtection="1">
      <alignment horizontal="right" vertical="center"/>
    </xf>
    <xf numFmtId="3" fontId="27" fillId="0" borderId="4" xfId="2" applyNumberFormat="1" applyFont="1" applyFill="1" applyBorder="1" applyAlignment="1" applyProtection="1">
      <alignment horizontal="center" vertical="center"/>
    </xf>
    <xf numFmtId="164" fontId="27" fillId="0" borderId="8" xfId="2" applyNumberFormat="1" applyFont="1" applyFill="1" applyBorder="1" applyAlignment="1" applyProtection="1">
      <alignment horizontal="left" vertical="top" wrapText="1"/>
    </xf>
    <xf numFmtId="164" fontId="41" fillId="0" borderId="3" xfId="2" applyNumberFormat="1" applyFont="1" applyFill="1" applyBorder="1" applyAlignment="1" applyProtection="1">
      <alignment horizontal="center" vertical="center"/>
    </xf>
    <xf numFmtId="3" fontId="27" fillId="0" borderId="3" xfId="2" applyNumberFormat="1" applyFont="1" applyFill="1" applyBorder="1" applyAlignment="1" applyProtection="1">
      <alignment horizontal="center" vertical="center"/>
    </xf>
    <xf numFmtId="164" fontId="41" fillId="0" borderId="16" xfId="2" applyNumberFormat="1" applyFont="1" applyFill="1" applyBorder="1" applyAlignment="1" applyProtection="1">
      <alignment horizontal="center"/>
    </xf>
    <xf numFmtId="164" fontId="42" fillId="0" borderId="16" xfId="0" applyNumberFormat="1" applyFont="1" applyFill="1" applyBorder="1" applyAlignment="1" applyProtection="1">
      <alignment horizontal="center"/>
    </xf>
    <xf numFmtId="164" fontId="27" fillId="0" borderId="17" xfId="2" applyNumberFormat="1" applyFont="1" applyFill="1" applyBorder="1" applyAlignment="1" applyProtection="1">
      <alignment horizontal="center" vertical="center"/>
    </xf>
    <xf numFmtId="164" fontId="27" fillId="2" borderId="0" xfId="0" applyNumberFormat="1" applyFont="1" applyFill="1" applyAlignment="1" applyProtection="1">
      <alignment horizontal="left" vertical="top" wrapText="1"/>
    </xf>
    <xf numFmtId="164" fontId="27" fillId="2" borderId="8" xfId="0" applyNumberFormat="1" applyFont="1" applyFill="1" applyBorder="1" applyAlignment="1" applyProtection="1">
      <alignment horizontal="left" vertical="top" wrapText="1"/>
    </xf>
    <xf numFmtId="164" fontId="27" fillId="0" borderId="0" xfId="2" applyNumberFormat="1" applyFont="1" applyFill="1" applyBorder="1" applyAlignment="1" applyProtection="1">
      <alignment horizontal="left"/>
    </xf>
    <xf numFmtId="164" fontId="27" fillId="0" borderId="8" xfId="2" applyNumberFormat="1" applyFont="1" applyFill="1" applyBorder="1" applyAlignment="1" applyProtection="1">
      <alignment horizontal="left"/>
    </xf>
    <xf numFmtId="164" fontId="42" fillId="0" borderId="3" xfId="0" applyNumberFormat="1" applyFont="1" applyFill="1" applyBorder="1" applyAlignment="1" applyProtection="1">
      <alignment horizontal="center"/>
    </xf>
    <xf numFmtId="164" fontId="42" fillId="0" borderId="0" xfId="0" applyNumberFormat="1" applyFont="1" applyFill="1" applyAlignment="1" applyProtection="1">
      <alignment horizontal="center"/>
    </xf>
    <xf numFmtId="164" fontId="27" fillId="0" borderId="0" xfId="0" applyNumberFormat="1" applyFont="1" applyFill="1" applyAlignment="1" applyProtection="1">
      <alignment horizontal="left" vertical="top" wrapText="1"/>
    </xf>
    <xf numFmtId="164" fontId="27" fillId="0" borderId="8" xfId="0" applyNumberFormat="1" applyFont="1" applyFill="1" applyBorder="1" applyAlignment="1" applyProtection="1">
      <alignment horizontal="left" vertical="top" wrapText="1"/>
    </xf>
    <xf numFmtId="164" fontId="27" fillId="0" borderId="0" xfId="0" applyNumberFormat="1" applyFont="1" applyFill="1" applyBorder="1" applyAlignment="1" applyProtection="1">
      <alignment horizontal="left" vertical="top" wrapText="1"/>
    </xf>
    <xf numFmtId="0" fontId="19" fillId="0" borderId="0" xfId="0" applyFont="1" applyAlignment="1">
      <alignment horizontal="center"/>
    </xf>
    <xf numFmtId="164" fontId="33" fillId="0" borderId="1" xfId="0" applyNumberFormat="1" applyFont="1" applyFill="1" applyBorder="1" applyAlignment="1" applyProtection="1">
      <alignment horizontal="center"/>
    </xf>
    <xf numFmtId="164" fontId="33" fillId="0" borderId="2" xfId="0" applyNumberFormat="1" applyFont="1" applyFill="1" applyBorder="1" applyAlignment="1" applyProtection="1">
      <alignment horizontal="center"/>
    </xf>
    <xf numFmtId="164" fontId="33" fillId="0" borderId="0" xfId="0" applyNumberFormat="1" applyFont="1" applyFill="1" applyAlignment="1" applyProtection="1">
      <alignment horizontal="center"/>
    </xf>
    <xf numFmtId="164" fontId="27" fillId="0" borderId="1" xfId="0" applyNumberFormat="1" applyFont="1" applyFill="1" applyBorder="1" applyAlignment="1" applyProtection="1">
      <alignment horizontal="center"/>
    </xf>
    <xf numFmtId="164" fontId="20" fillId="0" borderId="0" xfId="0" applyNumberFormat="1" applyFont="1" applyFill="1" applyAlignment="1" applyProtection="1">
      <alignment horizontal="center"/>
    </xf>
    <xf numFmtId="164" fontId="35" fillId="2" borderId="0" xfId="0" applyNumberFormat="1" applyFont="1" applyFill="1" applyAlignment="1" applyProtection="1">
      <alignment horizontal="center"/>
    </xf>
    <xf numFmtId="164" fontId="27" fillId="0" borderId="0" xfId="0" applyNumberFormat="1" applyFont="1" applyFill="1" applyBorder="1" applyAlignment="1" applyProtection="1">
      <alignment horizontal="center" vertical="top" wrapText="1"/>
    </xf>
    <xf numFmtId="164" fontId="27" fillId="0" borderId="11" xfId="0" applyNumberFormat="1" applyFont="1" applyFill="1" applyBorder="1" applyAlignment="1" applyProtection="1">
      <alignment horizontal="center"/>
    </xf>
    <xf numFmtId="164" fontId="48" fillId="0" borderId="0" xfId="0" applyNumberFormat="1" applyFont="1" applyFill="1" applyBorder="1" applyAlignment="1" applyProtection="1">
      <alignment horizontal="center"/>
    </xf>
    <xf numFmtId="0" fontId="27" fillId="0" borderId="3" xfId="0" applyFont="1" applyFill="1" applyBorder="1" applyAlignment="1" applyProtection="1">
      <alignment horizontal="center"/>
    </xf>
    <xf numFmtId="0" fontId="0" fillId="0" borderId="0" xfId="0" applyBorder="1" applyAlignment="1">
      <alignment horizontal="center"/>
    </xf>
    <xf numFmtId="0" fontId="0" fillId="0" borderId="0" xfId="0" applyAlignment="1">
      <alignment horizontal="center"/>
    </xf>
    <xf numFmtId="164" fontId="52" fillId="0" borderId="0" xfId="0" applyNumberFormat="1" applyFont="1" applyFill="1" applyAlignment="1" applyProtection="1">
      <alignment horizontal="center"/>
    </xf>
    <xf numFmtId="164" fontId="47" fillId="0" borderId="0" xfId="0" applyNumberFormat="1" applyFont="1" applyFill="1" applyAlignment="1" applyProtection="1">
      <alignment horizontal="center"/>
    </xf>
    <xf numFmtId="164" fontId="52" fillId="0" borderId="0" xfId="0" applyNumberFormat="1" applyFont="1" applyFill="1" applyBorder="1" applyAlignment="1" applyProtection="1">
      <alignment horizontal="center" vertical="center"/>
    </xf>
    <xf numFmtId="0" fontId="19" fillId="0" borderId="11" xfId="0" applyFont="1" applyBorder="1" applyAlignment="1">
      <alignment horizontal="center"/>
    </xf>
    <xf numFmtId="0" fontId="0" fillId="0" borderId="11" xfId="0" applyBorder="1" applyAlignment="1">
      <alignment horizontal="center"/>
    </xf>
    <xf numFmtId="164" fontId="53" fillId="0" borderId="0" xfId="0" applyNumberFormat="1" applyFont="1" applyFill="1" applyAlignment="1" applyProtection="1">
      <alignment horizontal="center"/>
    </xf>
    <xf numFmtId="164" fontId="27" fillId="0" borderId="3" xfId="0" applyNumberFormat="1" applyFont="1" applyFill="1" applyBorder="1" applyAlignment="1" applyProtection="1">
      <alignment horizontal="center" wrapText="1"/>
    </xf>
    <xf numFmtId="164" fontId="27" fillId="0" borderId="12" xfId="0" applyNumberFormat="1" applyFont="1" applyFill="1" applyBorder="1" applyAlignment="1" applyProtection="1">
      <alignment horizontal="center"/>
    </xf>
    <xf numFmtId="164" fontId="27" fillId="0" borderId="4" xfId="0" applyNumberFormat="1" applyFont="1" applyFill="1" applyBorder="1" applyAlignment="1" applyProtection="1">
      <alignment horizontal="left"/>
    </xf>
    <xf numFmtId="1" fontId="18" fillId="0" borderId="6" xfId="5" applyNumberFormat="1" applyFont="1" applyFill="1" applyBorder="1" applyAlignment="1" applyProtection="1">
      <alignment horizontal="center" vertical="center"/>
    </xf>
    <xf numFmtId="2" fontId="18" fillId="0" borderId="6" xfId="0" applyNumberFormat="1" applyFont="1" applyFill="1" applyBorder="1" applyAlignment="1" applyProtection="1">
      <alignment horizontal="center" vertical="center" wrapText="1" shrinkToFit="1"/>
    </xf>
    <xf numFmtId="0" fontId="11" fillId="0" borderId="0" xfId="0" applyFont="1" applyFill="1" applyAlignment="1">
      <alignment horizontal="center"/>
    </xf>
    <xf numFmtId="164" fontId="18" fillId="0" borderId="1" xfId="0" applyNumberFormat="1" applyFont="1" applyFill="1" applyBorder="1" applyAlignment="1" applyProtection="1">
      <alignment horizontal="center"/>
    </xf>
    <xf numFmtId="164" fontId="18" fillId="0" borderId="2" xfId="0" applyNumberFormat="1" applyFont="1" applyFill="1" applyBorder="1" applyAlignment="1" applyProtection="1">
      <alignment horizontal="center"/>
    </xf>
    <xf numFmtId="164" fontId="18" fillId="0" borderId="0" xfId="0" applyNumberFormat="1" applyFont="1" applyFill="1" applyAlignment="1" applyProtection="1">
      <alignment horizontal="center"/>
    </xf>
    <xf numFmtId="0" fontId="17" fillId="0" borderId="1" xfId="0" applyNumberFormat="1" applyFont="1" applyFill="1" applyBorder="1" applyAlignment="1" applyProtection="1">
      <alignment horizontal="center"/>
    </xf>
    <xf numFmtId="164" fontId="17" fillId="0" borderId="0" xfId="0" applyNumberFormat="1" applyFont="1" applyFill="1" applyAlignment="1">
      <alignment horizontal="center"/>
    </xf>
    <xf numFmtId="164" fontId="17" fillId="0" borderId="0" xfId="0" applyNumberFormat="1" applyFont="1" applyFill="1" applyAlignment="1" applyProtection="1">
      <alignment horizontal="center" wrapText="1" shrinkToFit="1"/>
    </xf>
    <xf numFmtId="0" fontId="17" fillId="0" borderId="0" xfId="0" applyFont="1" applyFill="1" applyAlignment="1">
      <alignment horizontal="center" wrapText="1" shrinkToFit="1"/>
    </xf>
    <xf numFmtId="164" fontId="18" fillId="0" borderId="3" xfId="0" applyNumberFormat="1" applyFont="1" applyFill="1" applyBorder="1" applyAlignment="1" applyProtection="1">
      <alignment horizontal="center"/>
    </xf>
    <xf numFmtId="164" fontId="17" fillId="0" borderId="0" xfId="0" quotePrefix="1" applyNumberFormat="1" applyFont="1" applyFill="1" applyBorder="1" applyAlignment="1" applyProtection="1">
      <alignment horizontal="center" vertical="center"/>
    </xf>
    <xf numFmtId="0" fontId="17" fillId="0" borderId="6" xfId="0" applyFont="1" applyFill="1" applyBorder="1" applyAlignment="1" applyProtection="1">
      <alignment horizontal="center"/>
    </xf>
    <xf numFmtId="0" fontId="17" fillId="0" borderId="0" xfId="0" quotePrefix="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164" fontId="17" fillId="0" borderId="0" xfId="0" applyNumberFormat="1" applyFont="1" applyFill="1" applyAlignment="1" applyProtection="1">
      <alignment horizontal="center" vertical="center"/>
    </xf>
    <xf numFmtId="164" fontId="17" fillId="0" borderId="5" xfId="0" applyNumberFormat="1" applyFont="1" applyFill="1" applyBorder="1" applyAlignment="1" applyProtection="1">
      <alignment horizontal="center" vertical="center"/>
    </xf>
    <xf numFmtId="164" fontId="17" fillId="0" borderId="5" xfId="0" quotePrefix="1" applyNumberFormat="1" applyFont="1" applyFill="1" applyBorder="1" applyAlignment="1" applyProtection="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xf numFmtId="164" fontId="20" fillId="0" borderId="0" xfId="6" applyNumberFormat="1" applyFont="1" applyFill="1" applyBorder="1" applyAlignment="1" applyProtection="1">
      <alignment horizontal="center" vertical="top"/>
    </xf>
    <xf numFmtId="164" fontId="20" fillId="0" borderId="3" xfId="6" applyNumberFormat="1" applyFont="1" applyFill="1" applyBorder="1" applyAlignment="1" applyProtection="1">
      <alignment horizontal="center" wrapText="1"/>
    </xf>
    <xf numFmtId="0" fontId="20" fillId="0" borderId="3" xfId="6" applyFont="1" applyFill="1" applyBorder="1" applyAlignment="1" applyProtection="1">
      <alignment horizontal="center"/>
    </xf>
    <xf numFmtId="164" fontId="25" fillId="0" borderId="0" xfId="0" applyNumberFormat="1" applyFont="1" applyFill="1" applyAlignment="1" applyProtection="1">
      <alignment horizontal="center"/>
    </xf>
    <xf numFmtId="164" fontId="6" fillId="0" borderId="0" xfId="0" applyNumberFormat="1" applyFont="1" applyFill="1" applyBorder="1" applyAlignment="1" applyProtection="1">
      <alignment horizontal="center"/>
    </xf>
    <xf numFmtId="0" fontId="11" fillId="0" borderId="0" xfId="0" applyFont="1" applyFill="1" applyBorder="1" applyAlignment="1">
      <alignment horizontal="center"/>
    </xf>
    <xf numFmtId="0" fontId="5" fillId="0" borderId="0" xfId="0" applyFont="1" applyFill="1" applyBorder="1" applyAlignment="1">
      <alignment horizontal="center" vertical="top"/>
    </xf>
    <xf numFmtId="0" fontId="11" fillId="0" borderId="0" xfId="0" applyFont="1" applyFill="1" applyBorder="1" applyAlignment="1">
      <alignment horizontal="center" vertical="top"/>
    </xf>
    <xf numFmtId="164" fontId="5" fillId="0" borderId="0" xfId="0" applyNumberFormat="1" applyFont="1" applyFill="1" applyBorder="1" applyAlignment="1" applyProtection="1">
      <alignment horizontal="center" wrapText="1"/>
    </xf>
    <xf numFmtId="164" fontId="4" fillId="0" borderId="0" xfId="0" applyNumberFormat="1" applyFont="1" applyFill="1" applyBorder="1" applyAlignment="1" applyProtection="1">
      <alignment horizontal="center"/>
    </xf>
    <xf numFmtId="0" fontId="0" fillId="0" borderId="0" xfId="0" applyAlignment="1">
      <alignment horizontal="left" vertical="top" wrapText="1"/>
    </xf>
    <xf numFmtId="166" fontId="0" fillId="0" borderId="0" xfId="0" applyNumberFormat="1" applyBorder="1" applyAlignment="1">
      <alignment horizontal="right"/>
    </xf>
    <xf numFmtId="166" fontId="0" fillId="0" borderId="11" xfId="0" applyNumberFormat="1" applyBorder="1" applyAlignment="1">
      <alignment horizontal="right"/>
    </xf>
    <xf numFmtId="0" fontId="0" fillId="0" borderId="15" xfId="0" applyBorder="1" applyAlignment="1">
      <alignment horizontal="left" vertical="top" wrapText="1"/>
    </xf>
    <xf numFmtId="166" fontId="0" fillId="0" borderId="5" xfId="0" applyNumberFormat="1" applyBorder="1" applyAlignment="1">
      <alignment horizontal="right"/>
    </xf>
    <xf numFmtId="166" fontId="0" fillId="0" borderId="15" xfId="0" applyNumberFormat="1" applyBorder="1" applyAlignment="1">
      <alignment horizontal="right"/>
    </xf>
    <xf numFmtId="2" fontId="18" fillId="0" borderId="3" xfId="0" applyNumberFormat="1" applyFont="1" applyFill="1" applyBorder="1" applyAlignment="1">
      <alignment horizontal="center" vertical="center"/>
    </xf>
    <xf numFmtId="164" fontId="20" fillId="0" borderId="0" xfId="0" applyNumberFormat="1" applyFont="1" applyFill="1" applyAlignment="1" applyProtection="1">
      <alignment horizontal="right"/>
    </xf>
    <xf numFmtId="1" fontId="27" fillId="0" borderId="3" xfId="0" applyNumberFormat="1" applyFont="1" applyFill="1" applyBorder="1" applyAlignment="1" applyProtection="1">
      <alignment horizontal="right" vertical="center"/>
    </xf>
    <xf numFmtId="4" fontId="27" fillId="0" borderId="0" xfId="0" applyNumberFormat="1" applyFont="1" applyFill="1" applyBorder="1" applyAlignment="1">
      <alignment horizontal="right" vertical="center"/>
    </xf>
    <xf numFmtId="164" fontId="27" fillId="0" borderId="3" xfId="0" applyNumberFormat="1" applyFont="1" applyFill="1" applyBorder="1" applyAlignment="1" applyProtection="1">
      <alignment horizontal="right" vertical="center"/>
    </xf>
    <xf numFmtId="4" fontId="27" fillId="0" borderId="11" xfId="2" applyNumberFormat="1" applyFont="1" applyFill="1" applyBorder="1" applyAlignment="1" applyProtection="1">
      <alignment horizontal="right" vertical="center" wrapText="1"/>
    </xf>
    <xf numFmtId="164" fontId="27" fillId="2" borderId="3" xfId="0" applyNumberFormat="1" applyFont="1" applyFill="1" applyBorder="1" applyAlignment="1" applyProtection="1">
      <alignment horizontal="right" vertical="center"/>
    </xf>
    <xf numFmtId="0" fontId="0" fillId="0" borderId="0" xfId="0" applyFont="1" applyBorder="1"/>
    <xf numFmtId="0" fontId="0" fillId="0" borderId="0" xfId="0" applyFont="1"/>
    <xf numFmtId="1" fontId="27" fillId="0" borderId="3" xfId="0" applyNumberFormat="1" applyFont="1" applyFill="1" applyBorder="1" applyAlignment="1" applyProtection="1">
      <alignment horizontal="right"/>
    </xf>
    <xf numFmtId="0" fontId="0" fillId="0" borderId="11" xfId="0" applyFont="1" applyBorder="1"/>
    <xf numFmtId="3" fontId="27" fillId="0" borderId="13" xfId="0" quotePrefix="1" applyNumberFormat="1" applyFont="1" applyFill="1" applyBorder="1" applyAlignment="1" applyProtection="1">
      <alignment horizontal="right"/>
    </xf>
    <xf numFmtId="3" fontId="27" fillId="0" borderId="5" xfId="0" quotePrefix="1" applyNumberFormat="1" applyFont="1" applyFill="1" applyBorder="1" applyAlignment="1" applyProtection="1">
      <alignment horizontal="right"/>
    </xf>
    <xf numFmtId="2" fontId="17" fillId="0" borderId="0" xfId="0" applyNumberFormat="1" applyFont="1" applyFill="1" applyAlignment="1">
      <alignment horizontal="right"/>
    </xf>
    <xf numFmtId="2" fontId="17" fillId="0" borderId="3" xfId="0" applyNumberFormat="1" applyFont="1" applyFill="1" applyBorder="1" applyAlignment="1" applyProtection="1">
      <alignment horizontal="right"/>
      <protection locked="0"/>
    </xf>
    <xf numFmtId="2" fontId="17" fillId="0" borderId="0" xfId="0" applyNumberFormat="1" applyFont="1" applyFill="1" applyBorder="1" applyAlignment="1">
      <alignment horizontal="right"/>
    </xf>
    <xf numFmtId="4" fontId="17" fillId="0" borderId="0" xfId="0" applyNumberFormat="1" applyFont="1" applyFill="1" applyAlignment="1">
      <alignment horizontal="right" vertical="center"/>
    </xf>
    <xf numFmtId="4" fontId="17" fillId="0" borderId="3" xfId="0" applyNumberFormat="1" applyFont="1" applyFill="1" applyBorder="1" applyAlignment="1" applyProtection="1">
      <alignment horizontal="right" vertical="center"/>
    </xf>
    <xf numFmtId="2" fontId="17" fillId="0" borderId="0" xfId="0" applyNumberFormat="1" applyFont="1" applyAlignment="1">
      <alignment horizontal="right"/>
    </xf>
    <xf numFmtId="2" fontId="17" fillId="0" borderId="3" xfId="0" applyNumberFormat="1" applyFont="1" applyBorder="1" applyAlignment="1" applyProtection="1">
      <alignment horizontal="right"/>
      <protection locked="0"/>
    </xf>
    <xf numFmtId="2" fontId="17" fillId="0" borderId="0" xfId="0" applyNumberFormat="1" applyFont="1" applyBorder="1" applyAlignment="1">
      <alignment horizontal="right"/>
    </xf>
    <xf numFmtId="2" fontId="17" fillId="0" borderId="5" xfId="0" applyNumberFormat="1" applyFont="1" applyBorder="1" applyAlignment="1">
      <alignment horizontal="right"/>
    </xf>
    <xf numFmtId="2" fontId="20" fillId="0" borderId="0" xfId="6" applyNumberFormat="1" applyFont="1" applyFill="1" applyBorder="1" applyAlignment="1" applyProtection="1">
      <alignment horizontal="right"/>
    </xf>
    <xf numFmtId="2" fontId="20" fillId="0" borderId="3" xfId="6" applyNumberFormat="1" applyFont="1" applyFill="1" applyBorder="1" applyAlignment="1" applyProtection="1">
      <alignment horizontal="right"/>
      <protection locked="0"/>
    </xf>
    <xf numFmtId="2" fontId="20" fillId="0" borderId="0" xfId="6" applyNumberFormat="1" applyFont="1" applyFill="1" applyAlignment="1" applyProtection="1">
      <alignment horizontal="right"/>
    </xf>
    <xf numFmtId="2" fontId="24" fillId="0" borderId="0" xfId="6" applyNumberFormat="1" applyFont="1" applyFill="1" applyBorder="1" applyAlignment="1" applyProtection="1">
      <alignment horizontal="right"/>
    </xf>
    <xf numFmtId="2" fontId="20" fillId="0" borderId="3" xfId="6" applyNumberFormat="1" applyFont="1" applyFill="1" applyBorder="1" applyAlignment="1" applyProtection="1">
      <alignment horizontal="right"/>
      <protection locked="0"/>
    </xf>
    <xf numFmtId="2" fontId="23" fillId="0" borderId="5" xfId="6" applyNumberFormat="1" applyFont="1" applyFill="1" applyBorder="1" applyAlignment="1" applyProtection="1">
      <alignment horizontal="right" vertical="center"/>
    </xf>
    <xf numFmtId="2" fontId="20" fillId="0" borderId="6" xfId="6" applyNumberFormat="1" applyFont="1" applyFill="1" applyBorder="1" applyAlignment="1" applyProtection="1">
      <alignment horizontal="right"/>
      <protection locked="0"/>
    </xf>
    <xf numFmtId="2" fontId="20" fillId="0" borderId="0" xfId="6" applyNumberFormat="1" applyFont="1" applyFill="1" applyAlignment="1" applyProtection="1">
      <alignment horizontal="right" vertical="center"/>
    </xf>
    <xf numFmtId="2" fontId="20" fillId="0" borderId="6" xfId="6" applyNumberFormat="1" applyFont="1" applyFill="1" applyBorder="1" applyAlignment="1" applyProtection="1">
      <alignment horizontal="right" wrapText="1"/>
      <protection locked="0"/>
    </xf>
    <xf numFmtId="2" fontId="18" fillId="0" borderId="9" xfId="0" applyNumberFormat="1" applyFont="1" applyBorder="1" applyAlignment="1">
      <alignment horizontal="right"/>
    </xf>
    <xf numFmtId="1" fontId="17" fillId="0" borderId="1" xfId="0" applyNumberFormat="1" applyFont="1" applyFill="1" applyBorder="1" applyAlignment="1" applyProtection="1">
      <alignment horizontal="right"/>
    </xf>
    <xf numFmtId="1" fontId="17" fillId="0" borderId="2" xfId="0" applyNumberFormat="1" applyFont="1" applyFill="1" applyBorder="1" applyAlignment="1" applyProtection="1">
      <alignment horizontal="right"/>
    </xf>
    <xf numFmtId="1" fontId="17" fillId="0" borderId="0" xfId="0" applyNumberFormat="1" applyFont="1" applyFill="1" applyAlignment="1" applyProtection="1">
      <alignment horizontal="right" wrapText="1" shrinkToFit="1"/>
    </xf>
    <xf numFmtId="1" fontId="17" fillId="0" borderId="3" xfId="0" applyNumberFormat="1" applyFont="1" applyFill="1" applyBorder="1" applyAlignment="1" applyProtection="1">
      <alignment horizontal="right"/>
    </xf>
    <xf numFmtId="1" fontId="17" fillId="0" borderId="0" xfId="0" applyNumberFormat="1" applyFont="1" applyFill="1" applyAlignment="1">
      <alignment horizontal="right"/>
    </xf>
    <xf numFmtId="1" fontId="17" fillId="0" borderId="3" xfId="0" applyNumberFormat="1" applyFont="1" applyFill="1" applyBorder="1" applyAlignment="1" applyProtection="1">
      <alignment horizontal="right" vertical="center"/>
    </xf>
    <xf numFmtId="1" fontId="17" fillId="0" borderId="0" xfId="0" quotePrefix="1" applyNumberFormat="1" applyFont="1" applyFill="1" applyBorder="1" applyAlignment="1" applyProtection="1">
      <alignment horizontal="right"/>
    </xf>
    <xf numFmtId="1" fontId="17" fillId="0" borderId="0" xfId="0" applyNumberFormat="1" applyFont="1" applyFill="1" applyBorder="1" applyAlignment="1">
      <alignment horizontal="right"/>
    </xf>
    <xf numFmtId="1" fontId="17" fillId="0" borderId="0" xfId="0" applyNumberFormat="1" applyFont="1" applyFill="1" applyAlignment="1">
      <alignment horizontal="right" vertical="center"/>
    </xf>
    <xf numFmtId="164" fontId="20" fillId="0" borderId="0" xfId="6" applyNumberFormat="1" applyFont="1" applyFill="1" applyBorder="1" applyAlignment="1" applyProtection="1">
      <alignment horizontal="right" vertical="center"/>
    </xf>
    <xf numFmtId="164" fontId="20" fillId="0" borderId="3" xfId="6" applyNumberFormat="1" applyFont="1" applyFill="1" applyBorder="1" applyAlignment="1" applyProtection="1">
      <alignment horizontal="right" vertical="center"/>
    </xf>
    <xf numFmtId="164" fontId="20" fillId="0" borderId="0" xfId="6" applyNumberFormat="1" applyFont="1" applyFill="1" applyAlignment="1" applyProtection="1">
      <alignment horizontal="right" vertical="center"/>
    </xf>
    <xf numFmtId="164" fontId="24" fillId="0" borderId="0" xfId="6" applyNumberFormat="1" applyFont="1" applyFill="1" applyBorder="1" applyAlignment="1" applyProtection="1">
      <alignment horizontal="right" vertical="center"/>
    </xf>
    <xf numFmtId="164" fontId="20" fillId="0" borderId="3" xfId="6" applyNumberFormat="1" applyFont="1" applyFill="1" applyBorder="1" applyAlignment="1" applyProtection="1">
      <alignment horizontal="right" vertical="center"/>
    </xf>
    <xf numFmtId="164" fontId="20" fillId="0" borderId="5" xfId="6" applyNumberFormat="1" applyFont="1" applyFill="1" applyBorder="1" applyAlignment="1" applyProtection="1">
      <alignment horizontal="right" vertical="center"/>
    </xf>
    <xf numFmtId="0" fontId="20" fillId="0" borderId="0" xfId="6" applyFont="1" applyFill="1" applyAlignment="1" applyProtection="1">
      <alignment horizontal="right" vertical="center"/>
    </xf>
    <xf numFmtId="0" fontId="26" fillId="0" borderId="0" xfId="0" applyFont="1" applyFill="1" applyAlignment="1">
      <alignment horizontal="right"/>
    </xf>
    <xf numFmtId="164" fontId="20" fillId="0" borderId="3" xfId="6" applyNumberFormat="1" applyFont="1" applyFill="1" applyBorder="1" applyAlignment="1" applyProtection="1">
      <alignment horizontal="right" vertical="center" wrapText="1"/>
    </xf>
    <xf numFmtId="164" fontId="23" fillId="0" borderId="0" xfId="0" quotePrefix="1" applyNumberFormat="1" applyFont="1" applyFill="1" applyBorder="1" applyAlignment="1" applyProtection="1">
      <alignment horizontal="right"/>
    </xf>
    <xf numFmtId="164" fontId="29" fillId="0" borderId="0" xfId="0" applyNumberFormat="1" applyFont="1" applyFill="1" applyBorder="1" applyAlignment="1" applyProtection="1">
      <alignment horizontal="right"/>
    </xf>
    <xf numFmtId="1" fontId="11" fillId="0" borderId="0" xfId="0" applyNumberFormat="1" applyFont="1" applyFill="1" applyBorder="1" applyAlignment="1" applyProtection="1">
      <alignment horizontal="right" vertical="center"/>
    </xf>
    <xf numFmtId="1" fontId="11" fillId="0" borderId="0" xfId="0" applyNumberFormat="1" applyFont="1" applyFill="1" applyBorder="1" applyAlignment="1">
      <alignment horizontal="right" vertical="center"/>
    </xf>
    <xf numFmtId="1" fontId="11" fillId="0" borderId="0" xfId="0" quotePrefix="1" applyNumberFormat="1" applyFont="1" applyFill="1" applyBorder="1" applyAlignment="1" applyProtection="1">
      <alignment horizontal="right"/>
    </xf>
    <xf numFmtId="1" fontId="11" fillId="0" borderId="0" xfId="0" applyNumberFormat="1" applyFont="1" applyFill="1" applyBorder="1" applyAlignment="1">
      <alignment horizontal="right"/>
    </xf>
    <xf numFmtId="1" fontId="15" fillId="0" borderId="0" xfId="0" quotePrefix="1" applyNumberFormat="1" applyFont="1" applyFill="1" applyBorder="1" applyAlignment="1" applyProtection="1">
      <alignment horizontal="right"/>
    </xf>
    <xf numFmtId="1" fontId="11" fillId="0" borderId="0" xfId="0" applyNumberFormat="1" applyFont="1" applyFill="1" applyAlignment="1">
      <alignment horizontal="right"/>
    </xf>
    <xf numFmtId="164" fontId="46" fillId="0" borderId="0" xfId="0" applyNumberFormat="1" applyFont="1" applyFill="1" applyAlignment="1" applyProtection="1"/>
    <xf numFmtId="164" fontId="19" fillId="0" borderId="1" xfId="0" applyNumberFormat="1" applyFont="1" applyFill="1" applyBorder="1" applyAlignment="1" applyProtection="1"/>
    <xf numFmtId="164" fontId="26" fillId="0" borderId="0" xfId="0" applyNumberFormat="1" applyFont="1" applyFill="1" applyAlignment="1" applyProtection="1"/>
    <xf numFmtId="0" fontId="19" fillId="0" borderId="1" xfId="0" applyNumberFormat="1" applyFont="1" applyFill="1" applyBorder="1" applyAlignment="1" applyProtection="1">
      <alignment horizontal="left"/>
    </xf>
    <xf numFmtId="166" fontId="27" fillId="0" borderId="0" xfId="0" applyNumberFormat="1" applyFont="1" applyFill="1" applyBorder="1" applyAlignment="1" applyProtection="1">
      <alignment horizontal="right"/>
      <protection locked="0"/>
    </xf>
  </cellXfs>
  <cellStyles count="7">
    <cellStyle name="Navadno" xfId="0" builtinId="0"/>
    <cellStyle name="Navadno 2" xfId="6"/>
    <cellStyle name="Normal 2 2" xfId="3"/>
    <cellStyle name="Normal 4" xfId="2"/>
    <cellStyle name="Odstotek" xfId="1" builtinId="5"/>
    <cellStyle name="Percent 2" xfId="4"/>
    <cellStyle name="Vejica" xfId="5" builtinId="3"/>
  </cellStyles>
  <dxfs count="4">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abSelected="1" view="pageBreakPreview" zoomScale="130" zoomScaleNormal="100" zoomScaleSheetLayoutView="130" workbookViewId="0">
      <selection activeCell="G6" sqref="G6"/>
    </sheetView>
  </sheetViews>
  <sheetFormatPr defaultRowHeight="15"/>
  <cols>
    <col min="7" max="7" width="18.28515625" customWidth="1"/>
  </cols>
  <sheetData>
    <row r="1" spans="1:7" ht="24" customHeight="1">
      <c r="A1" s="568" t="s">
        <v>558</v>
      </c>
      <c r="B1" s="568"/>
      <c r="C1" s="568"/>
      <c r="D1" s="568"/>
      <c r="E1" s="568"/>
      <c r="F1" s="568"/>
      <c r="G1" s="568"/>
    </row>
    <row r="2" spans="1:7" ht="18" customHeight="1">
      <c r="A2" s="644" t="s">
        <v>571</v>
      </c>
      <c r="B2" s="644"/>
      <c r="C2" s="644"/>
      <c r="D2" s="644"/>
      <c r="E2" s="644"/>
      <c r="F2" s="644"/>
      <c r="G2" s="645">
        <f>'Trasa izven'!M309</f>
        <v>0</v>
      </c>
    </row>
    <row r="3" spans="1:7" ht="13.5" customHeight="1">
      <c r="A3" s="644"/>
      <c r="B3" s="644"/>
      <c r="C3" s="644"/>
      <c r="D3" s="644"/>
      <c r="E3" s="644"/>
      <c r="F3" s="644"/>
      <c r="G3" s="646"/>
    </row>
    <row r="4" spans="1:7" ht="15" customHeight="1">
      <c r="A4" s="644" t="s">
        <v>570</v>
      </c>
      <c r="B4" s="644"/>
      <c r="C4" s="644"/>
      <c r="D4" s="644"/>
      <c r="E4" s="644"/>
      <c r="F4" s="644"/>
      <c r="G4" s="648">
        <f>Predor!K301</f>
        <v>0</v>
      </c>
    </row>
    <row r="5" spans="1:7" ht="17.25" customHeight="1" thickBot="1">
      <c r="A5" s="647"/>
      <c r="B5" s="647"/>
      <c r="C5" s="647"/>
      <c r="D5" s="647"/>
      <c r="E5" s="647"/>
      <c r="F5" s="647"/>
      <c r="G5" s="649"/>
    </row>
    <row r="6" spans="1:7" ht="24" customHeight="1" thickTop="1">
      <c r="F6" s="569" t="s">
        <v>561</v>
      </c>
      <c r="G6" s="570">
        <f>SUM(G2:G5)</f>
        <v>0</v>
      </c>
    </row>
    <row r="7" spans="1:7" ht="24" customHeight="1">
      <c r="F7" s="571" t="s">
        <v>562</v>
      </c>
      <c r="G7" s="535">
        <f>G6*0.22</f>
        <v>0</v>
      </c>
    </row>
    <row r="8" spans="1:7" ht="24" customHeight="1">
      <c r="F8" s="569" t="s">
        <v>563</v>
      </c>
      <c r="G8" s="570">
        <f>SUM(G6:G7)</f>
        <v>0</v>
      </c>
    </row>
  </sheetData>
  <sheetProtection algorithmName="SHA-512" hashValue="vBkXkwV94P5K1JMZgbcWr9ks+lgjqX+0cNt3Y3nYKn0+XxbJX8u+zZ/13jZwKChIqcgpGec2UO+wUYil+YC3/Q==" saltValue="u5G6JF8Z4h8ZRPUgVIKocg==" spinCount="100000" sheet="1" objects="1" scenarios="1" selectLockedCells="1"/>
  <mergeCells count="5">
    <mergeCell ref="A1:G1"/>
    <mergeCell ref="A2:F3"/>
    <mergeCell ref="G2:G3"/>
    <mergeCell ref="A4:F5"/>
    <mergeCell ref="G4: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658"/>
  <sheetViews>
    <sheetView view="pageBreakPreview" topLeftCell="A44" zoomScale="110" zoomScaleNormal="100" zoomScaleSheetLayoutView="110" zoomScalePageLayoutView="55" workbookViewId="0">
      <selection activeCell="L76" sqref="L76"/>
    </sheetView>
  </sheetViews>
  <sheetFormatPr defaultColWidth="8.85546875" defaultRowHeight="12.75"/>
  <cols>
    <col min="1" max="3" width="9.140625" style="22" customWidth="1"/>
    <col min="4" max="4" width="19.7109375" style="22" customWidth="1"/>
    <col min="5" max="5" width="24.42578125" style="616" customWidth="1"/>
    <col min="6" max="6" width="13.140625" style="22" customWidth="1"/>
    <col min="7" max="7" width="9.5703125" style="93" bestFit="1" customWidth="1"/>
    <col min="8" max="8" width="10.7109375" style="22" bestFit="1" customWidth="1"/>
    <col min="9" max="9" width="9.140625" style="31"/>
    <col min="10" max="10" width="10.7109375" style="22" bestFit="1" customWidth="1"/>
    <col min="11" max="11" width="9.140625" style="707"/>
    <col min="12" max="12" width="8.85546875" style="100"/>
    <col min="13" max="13" width="19.5703125" style="98" bestFit="1" customWidth="1"/>
    <col min="14" max="16384" width="8.85546875" style="23"/>
  </cols>
  <sheetData>
    <row r="2" spans="1:26" ht="14.25">
      <c r="A2" s="708" t="s">
        <v>0</v>
      </c>
      <c r="B2" s="708"/>
      <c r="C2" s="709" t="s">
        <v>213</v>
      </c>
      <c r="D2" s="104"/>
      <c r="E2" s="617"/>
      <c r="F2" s="105"/>
      <c r="G2" s="106"/>
      <c r="H2" s="104"/>
      <c r="I2" s="107"/>
      <c r="J2" s="104"/>
      <c r="K2" s="682"/>
      <c r="L2" s="663"/>
      <c r="M2" s="109"/>
      <c r="N2" s="22"/>
      <c r="O2" s="22"/>
      <c r="P2" s="22"/>
      <c r="Q2" s="22"/>
      <c r="R2" s="22"/>
      <c r="S2" s="22"/>
      <c r="T2" s="22"/>
      <c r="U2" s="22"/>
      <c r="V2" s="22"/>
      <c r="W2" s="22"/>
      <c r="X2" s="22"/>
      <c r="Y2" s="22"/>
      <c r="Z2" s="22"/>
    </row>
    <row r="3" spans="1:26" ht="14.25">
      <c r="A3" s="708"/>
      <c r="B3" s="708"/>
      <c r="C3" s="708"/>
      <c r="D3" s="110"/>
      <c r="E3" s="618"/>
      <c r="F3" s="111"/>
      <c r="G3" s="112"/>
      <c r="H3" s="110"/>
      <c r="I3" s="113"/>
      <c r="J3" s="110"/>
      <c r="K3" s="683"/>
      <c r="L3" s="663"/>
      <c r="M3" s="109"/>
      <c r="N3" s="22"/>
      <c r="O3" s="22"/>
      <c r="P3" s="22"/>
      <c r="Q3" s="22"/>
      <c r="R3" s="22"/>
      <c r="S3" s="22"/>
      <c r="T3" s="22"/>
      <c r="U3" s="22"/>
      <c r="V3" s="22"/>
      <c r="W3" s="22"/>
      <c r="X3" s="22"/>
      <c r="Y3" s="22"/>
      <c r="Z3" s="22"/>
    </row>
    <row r="4" spans="1:26" ht="14.25">
      <c r="A4" s="708" t="s">
        <v>175</v>
      </c>
      <c r="B4" s="708"/>
      <c r="C4" s="709" t="s">
        <v>215</v>
      </c>
      <c r="D4" s="104"/>
      <c r="E4" s="617"/>
      <c r="F4" s="105"/>
      <c r="G4" s="106"/>
      <c r="H4" s="104"/>
      <c r="I4" s="107"/>
      <c r="J4" s="104"/>
      <c r="K4" s="682"/>
      <c r="L4" s="663"/>
      <c r="M4" s="109"/>
      <c r="N4" s="22"/>
      <c r="O4" s="22"/>
      <c r="P4" s="22"/>
      <c r="Q4" s="22"/>
      <c r="R4" s="22"/>
      <c r="S4" s="22"/>
      <c r="T4" s="22"/>
      <c r="U4" s="22"/>
      <c r="V4" s="22"/>
      <c r="W4" s="22"/>
      <c r="X4" s="22"/>
      <c r="Y4" s="22"/>
      <c r="Z4" s="22"/>
    </row>
    <row r="5" spans="1:26" ht="14.25">
      <c r="A5" s="708"/>
      <c r="B5" s="708"/>
      <c r="C5" s="710"/>
      <c r="D5" s="114"/>
      <c r="E5" s="619"/>
      <c r="F5" s="116"/>
      <c r="G5" s="117"/>
      <c r="H5" s="114"/>
      <c r="I5" s="118"/>
      <c r="J5" s="114"/>
      <c r="K5" s="163"/>
      <c r="L5" s="663"/>
      <c r="M5" s="109"/>
      <c r="N5" s="22"/>
      <c r="O5" s="22"/>
      <c r="P5" s="22"/>
      <c r="Q5" s="22"/>
      <c r="R5" s="22"/>
      <c r="S5" s="22"/>
      <c r="T5" s="22"/>
      <c r="U5" s="22"/>
      <c r="V5" s="22"/>
      <c r="W5" s="22"/>
      <c r="X5" s="22"/>
      <c r="Y5" s="22"/>
      <c r="Z5" s="22"/>
    </row>
    <row r="6" spans="1:26" ht="16.5" customHeight="1">
      <c r="A6" s="708" t="s">
        <v>178</v>
      </c>
      <c r="B6" s="708"/>
      <c r="C6" s="711" t="s">
        <v>577</v>
      </c>
      <c r="D6" s="119"/>
      <c r="E6" s="620"/>
      <c r="F6" s="119"/>
      <c r="G6" s="106"/>
      <c r="H6" s="104"/>
      <c r="I6" s="107"/>
      <c r="J6" s="104"/>
      <c r="K6" s="682"/>
      <c r="L6" s="663"/>
      <c r="M6" s="109"/>
      <c r="N6" s="22"/>
      <c r="O6" s="22"/>
      <c r="P6" s="22"/>
      <c r="Q6" s="22"/>
      <c r="R6" s="22"/>
      <c r="S6" s="22"/>
      <c r="T6" s="22"/>
      <c r="U6" s="22"/>
      <c r="V6" s="22"/>
      <c r="W6" s="22"/>
      <c r="X6" s="22"/>
      <c r="Y6" s="22"/>
      <c r="Z6" s="22"/>
    </row>
    <row r="7" spans="1:26">
      <c r="A7" s="103"/>
      <c r="B7" s="103"/>
      <c r="C7" s="120"/>
      <c r="D7" s="114"/>
      <c r="E7" s="619"/>
      <c r="F7" s="116"/>
      <c r="G7" s="117"/>
      <c r="H7" s="114"/>
      <c r="I7" s="118"/>
      <c r="J7" s="114"/>
      <c r="K7" s="163"/>
      <c r="L7" s="663"/>
      <c r="M7" s="109"/>
      <c r="N7" s="22"/>
      <c r="O7" s="22"/>
      <c r="P7" s="22"/>
      <c r="Q7" s="22"/>
      <c r="R7" s="22"/>
      <c r="S7" s="22"/>
      <c r="T7" s="22"/>
      <c r="U7" s="22"/>
      <c r="V7" s="22"/>
      <c r="W7" s="22"/>
      <c r="X7" s="22"/>
      <c r="Y7" s="22"/>
      <c r="Z7" s="22"/>
    </row>
    <row r="8" spans="1:26">
      <c r="A8" s="103"/>
      <c r="B8" s="103"/>
      <c r="C8" s="120"/>
      <c r="D8" s="114"/>
      <c r="E8" s="619"/>
      <c r="F8" s="116"/>
      <c r="G8" s="117"/>
      <c r="H8" s="114"/>
      <c r="I8" s="118"/>
      <c r="J8" s="114"/>
      <c r="K8" s="163"/>
      <c r="L8" s="663"/>
      <c r="M8" s="109"/>
      <c r="N8" s="22"/>
      <c r="O8" s="22"/>
      <c r="P8" s="22"/>
      <c r="Q8" s="22"/>
      <c r="R8" s="22"/>
      <c r="S8" s="22"/>
      <c r="T8" s="22"/>
      <c r="U8" s="22"/>
      <c r="V8" s="22"/>
      <c r="W8" s="22"/>
      <c r="X8" s="22"/>
      <c r="Y8" s="22"/>
      <c r="Z8" s="22"/>
    </row>
    <row r="9" spans="1:26" ht="14.25">
      <c r="A9" s="121"/>
      <c r="B9" s="260" t="s">
        <v>282</v>
      </c>
      <c r="C9" s="121"/>
      <c r="D9" s="122"/>
      <c r="E9" s="621"/>
      <c r="F9" s="123"/>
      <c r="G9" s="117"/>
      <c r="H9" s="124"/>
      <c r="I9" s="125"/>
      <c r="J9" s="124"/>
      <c r="K9" s="163"/>
      <c r="L9" s="663"/>
      <c r="M9" s="109"/>
      <c r="N9" s="22"/>
      <c r="O9" s="22"/>
      <c r="P9" s="22"/>
      <c r="Q9" s="22"/>
      <c r="R9" s="22"/>
      <c r="S9" s="22"/>
      <c r="T9" s="22"/>
      <c r="U9" s="22"/>
      <c r="V9" s="22"/>
      <c r="W9" s="22"/>
      <c r="X9" s="22"/>
      <c r="Y9" s="22"/>
      <c r="Z9" s="22"/>
    </row>
    <row r="10" spans="1:26">
      <c r="A10" s="121"/>
      <c r="B10" s="121" t="s">
        <v>214</v>
      </c>
      <c r="C10" s="121"/>
      <c r="D10" s="121"/>
      <c r="E10" s="619"/>
      <c r="F10" s="123"/>
      <c r="G10" s="117"/>
      <c r="H10" s="124"/>
      <c r="I10" s="125"/>
      <c r="J10" s="124"/>
      <c r="K10" s="163"/>
      <c r="L10" s="663"/>
      <c r="M10" s="109"/>
      <c r="N10" s="22"/>
      <c r="O10" s="22"/>
      <c r="P10" s="22"/>
      <c r="Q10" s="22"/>
      <c r="R10" s="22"/>
      <c r="S10" s="22"/>
      <c r="T10" s="22"/>
      <c r="U10" s="22"/>
      <c r="V10" s="22"/>
      <c r="W10" s="22"/>
      <c r="X10" s="22"/>
      <c r="Y10" s="22"/>
      <c r="Z10" s="22"/>
    </row>
    <row r="11" spans="1:26">
      <c r="A11" s="126"/>
      <c r="B11" s="124"/>
      <c r="C11" s="124"/>
      <c r="D11" s="124"/>
      <c r="E11" s="187"/>
      <c r="F11" s="123"/>
      <c r="G11" s="117"/>
      <c r="H11" s="124"/>
      <c r="I11" s="125"/>
      <c r="J11" s="124"/>
      <c r="K11" s="163"/>
      <c r="L11" s="663"/>
      <c r="M11" s="109"/>
      <c r="N11" s="22"/>
      <c r="O11" s="22"/>
      <c r="P11" s="22"/>
      <c r="Q11" s="22"/>
      <c r="R11" s="22"/>
      <c r="S11" s="22"/>
      <c r="T11" s="22"/>
      <c r="U11" s="22"/>
      <c r="V11" s="22"/>
      <c r="W11" s="22"/>
      <c r="X11" s="22"/>
      <c r="Y11" s="22"/>
      <c r="Z11" s="22"/>
    </row>
    <row r="12" spans="1:26" ht="15" customHeight="1">
      <c r="A12" s="308" t="s">
        <v>236</v>
      </c>
      <c r="B12" s="308"/>
      <c r="C12" s="308"/>
      <c r="D12" s="308"/>
      <c r="E12" s="308"/>
      <c r="F12" s="308"/>
      <c r="G12" s="308"/>
      <c r="H12" s="308"/>
      <c r="I12" s="308"/>
      <c r="J12" s="308"/>
      <c r="K12" s="308"/>
      <c r="L12" s="663"/>
      <c r="M12" s="109"/>
      <c r="N12" s="22"/>
      <c r="O12" s="22"/>
      <c r="P12" s="22"/>
      <c r="Q12" s="22"/>
      <c r="R12" s="22"/>
      <c r="S12" s="22"/>
      <c r="T12" s="22"/>
      <c r="U12" s="22"/>
      <c r="V12" s="22"/>
      <c r="W12" s="22"/>
      <c r="X12" s="22"/>
      <c r="Y12" s="22"/>
      <c r="Z12" s="22"/>
    </row>
    <row r="13" spans="1:26">
      <c r="A13" s="308"/>
      <c r="B13" s="308"/>
      <c r="C13" s="308"/>
      <c r="D13" s="308"/>
      <c r="E13" s="308"/>
      <c r="F13" s="308"/>
      <c r="G13" s="308"/>
      <c r="H13" s="308"/>
      <c r="I13" s="308"/>
      <c r="J13" s="308"/>
      <c r="K13" s="308"/>
      <c r="L13" s="663"/>
      <c r="M13" s="109"/>
      <c r="N13" s="22"/>
      <c r="O13" s="22"/>
      <c r="P13" s="22"/>
      <c r="Q13" s="22"/>
      <c r="R13" s="22"/>
      <c r="S13" s="22"/>
      <c r="T13" s="22"/>
      <c r="U13" s="22"/>
      <c r="V13" s="22"/>
      <c r="W13" s="22"/>
      <c r="X13" s="22"/>
      <c r="Y13" s="22"/>
      <c r="Z13" s="22"/>
    </row>
    <row r="14" spans="1:26">
      <c r="A14" s="308"/>
      <c r="B14" s="308"/>
      <c r="C14" s="308"/>
      <c r="D14" s="308"/>
      <c r="E14" s="308"/>
      <c r="F14" s="308"/>
      <c r="G14" s="308"/>
      <c r="H14" s="308"/>
      <c r="I14" s="308"/>
      <c r="J14" s="308"/>
      <c r="K14" s="308"/>
      <c r="L14" s="663"/>
      <c r="M14" s="109"/>
      <c r="N14" s="22"/>
      <c r="O14" s="22"/>
      <c r="P14" s="22"/>
      <c r="Q14" s="22"/>
      <c r="R14" s="22"/>
      <c r="S14" s="22"/>
      <c r="T14" s="22"/>
      <c r="U14" s="22"/>
      <c r="V14" s="22"/>
      <c r="W14" s="22"/>
      <c r="X14" s="22"/>
      <c r="Y14" s="22"/>
      <c r="Z14" s="22"/>
    </row>
    <row r="15" spans="1:26">
      <c r="A15" s="128"/>
      <c r="B15" s="128"/>
      <c r="C15" s="128"/>
      <c r="D15" s="128"/>
      <c r="E15" s="622"/>
      <c r="F15" s="128"/>
      <c r="G15" s="129"/>
      <c r="H15" s="128"/>
      <c r="I15" s="130"/>
      <c r="J15" s="128"/>
      <c r="K15" s="684"/>
      <c r="L15" s="663"/>
      <c r="M15" s="109"/>
      <c r="N15" s="22"/>
      <c r="O15" s="22"/>
      <c r="P15" s="22"/>
      <c r="Q15" s="22"/>
      <c r="R15" s="22"/>
      <c r="S15" s="22"/>
      <c r="T15" s="22"/>
      <c r="U15" s="22"/>
      <c r="V15" s="22"/>
      <c r="W15" s="22"/>
      <c r="X15" s="22"/>
      <c r="Y15" s="22"/>
      <c r="Z15" s="22"/>
    </row>
    <row r="16" spans="1:26" ht="15" customHeight="1">
      <c r="A16" s="295" t="s">
        <v>283</v>
      </c>
      <c r="B16" s="295"/>
      <c r="C16" s="295"/>
      <c r="D16" s="295"/>
      <c r="E16" s="295"/>
      <c r="F16" s="295"/>
      <c r="G16" s="295"/>
      <c r="H16" s="295"/>
      <c r="I16" s="295"/>
      <c r="J16" s="295"/>
      <c r="K16" s="295"/>
      <c r="L16" s="663"/>
      <c r="M16" s="109"/>
      <c r="N16" s="22"/>
      <c r="O16" s="22"/>
      <c r="P16" s="22"/>
      <c r="Q16" s="22"/>
      <c r="R16" s="22"/>
      <c r="S16" s="22"/>
      <c r="T16" s="22"/>
      <c r="U16" s="22"/>
      <c r="V16" s="22"/>
      <c r="W16" s="22"/>
      <c r="X16" s="22"/>
      <c r="Y16" s="22"/>
      <c r="Z16" s="22"/>
    </row>
    <row r="17" spans="1:26" ht="27" customHeight="1">
      <c r="A17" s="295"/>
      <c r="B17" s="295"/>
      <c r="C17" s="295"/>
      <c r="D17" s="295"/>
      <c r="E17" s="295"/>
      <c r="F17" s="295"/>
      <c r="G17" s="295"/>
      <c r="H17" s="295"/>
      <c r="I17" s="295"/>
      <c r="J17" s="295"/>
      <c r="K17" s="295"/>
      <c r="L17" s="663"/>
      <c r="M17" s="109"/>
      <c r="N17" s="22"/>
      <c r="O17" s="22"/>
      <c r="P17" s="22"/>
      <c r="Q17" s="22"/>
      <c r="R17" s="22"/>
      <c r="S17" s="22"/>
      <c r="T17" s="22"/>
      <c r="U17" s="22"/>
      <c r="V17" s="22"/>
      <c r="W17" s="22"/>
      <c r="X17" s="22"/>
      <c r="Y17" s="22"/>
      <c r="Z17" s="22"/>
    </row>
    <row r="18" spans="1:26">
      <c r="A18" s="131"/>
      <c r="B18" s="131"/>
      <c r="C18" s="131"/>
      <c r="D18" s="131"/>
      <c r="E18" s="622"/>
      <c r="F18" s="131"/>
      <c r="G18" s="129"/>
      <c r="H18" s="131"/>
      <c r="I18" s="132"/>
      <c r="J18" s="131"/>
      <c r="K18" s="684"/>
      <c r="L18" s="663"/>
      <c r="M18" s="109"/>
      <c r="N18" s="22"/>
      <c r="O18" s="22"/>
      <c r="P18" s="22"/>
      <c r="Q18" s="22"/>
      <c r="R18" s="22"/>
      <c r="S18" s="22"/>
      <c r="T18" s="22"/>
      <c r="U18" s="22"/>
      <c r="V18" s="22"/>
      <c r="W18" s="22"/>
      <c r="X18" s="22"/>
      <c r="Y18" s="22"/>
      <c r="Z18" s="22"/>
    </row>
    <row r="19" spans="1:26" ht="41.25" customHeight="1">
      <c r="A19" s="307" t="s">
        <v>235</v>
      </c>
      <c r="B19" s="307"/>
      <c r="C19" s="307"/>
      <c r="D19" s="307"/>
      <c r="E19" s="307"/>
      <c r="F19" s="307"/>
      <c r="G19" s="307"/>
      <c r="H19" s="307"/>
      <c r="I19" s="307"/>
      <c r="J19" s="307"/>
      <c r="K19" s="307"/>
      <c r="L19" s="663"/>
      <c r="M19" s="109"/>
      <c r="N19" s="22"/>
      <c r="O19" s="22"/>
      <c r="P19" s="22"/>
      <c r="Q19" s="22"/>
      <c r="R19" s="22"/>
      <c r="S19" s="22"/>
      <c r="T19" s="22"/>
      <c r="U19" s="22"/>
      <c r="V19" s="22"/>
      <c r="W19" s="22"/>
      <c r="X19" s="22"/>
      <c r="Y19" s="22"/>
      <c r="Z19" s="22"/>
    </row>
    <row r="20" spans="1:26">
      <c r="A20" s="133"/>
      <c r="B20" s="133"/>
      <c r="C20" s="133"/>
      <c r="D20" s="133"/>
      <c r="E20" s="623"/>
      <c r="F20" s="133"/>
      <c r="G20" s="134"/>
      <c r="H20" s="127"/>
      <c r="I20" s="135"/>
      <c r="J20" s="127"/>
      <c r="K20" s="163"/>
      <c r="L20" s="663"/>
      <c r="M20" s="109"/>
      <c r="N20" s="22"/>
      <c r="O20" s="22"/>
      <c r="P20" s="22"/>
      <c r="Q20" s="22"/>
      <c r="R20" s="22"/>
      <c r="S20" s="22"/>
      <c r="T20" s="22"/>
      <c r="U20" s="22"/>
      <c r="V20" s="22"/>
      <c r="W20" s="22"/>
      <c r="X20" s="22"/>
      <c r="Y20" s="22"/>
      <c r="Z20" s="22"/>
    </row>
    <row r="21" spans="1:26" ht="57.75" customHeight="1">
      <c r="A21" s="295" t="s">
        <v>177</v>
      </c>
      <c r="B21" s="295"/>
      <c r="C21" s="295"/>
      <c r="D21" s="295"/>
      <c r="E21" s="295"/>
      <c r="F21" s="295"/>
      <c r="G21" s="295"/>
      <c r="H21" s="295"/>
      <c r="I21" s="295"/>
      <c r="J21" s="295"/>
      <c r="K21" s="295"/>
      <c r="L21" s="663"/>
      <c r="M21" s="109"/>
      <c r="N21" s="22"/>
      <c r="O21" s="22"/>
      <c r="P21" s="22"/>
      <c r="Q21" s="22"/>
      <c r="R21" s="22"/>
      <c r="S21" s="22"/>
      <c r="T21" s="22"/>
      <c r="U21" s="22"/>
      <c r="V21" s="22"/>
      <c r="W21" s="22"/>
      <c r="X21" s="22"/>
      <c r="Y21" s="22"/>
      <c r="Z21" s="22"/>
    </row>
    <row r="22" spans="1:26" ht="11.45" customHeight="1">
      <c r="A22" s="127"/>
      <c r="B22" s="127"/>
      <c r="C22" s="127"/>
      <c r="D22" s="127"/>
      <c r="E22" s="187"/>
      <c r="F22" s="136"/>
      <c r="G22" s="117"/>
      <c r="H22" s="127"/>
      <c r="I22" s="135"/>
      <c r="J22" s="127"/>
      <c r="K22" s="163"/>
      <c r="L22" s="663"/>
      <c r="M22" s="109"/>
      <c r="N22" s="22"/>
      <c r="O22" s="22"/>
      <c r="P22" s="22"/>
      <c r="Q22" s="22"/>
      <c r="R22" s="22"/>
      <c r="S22" s="22"/>
      <c r="T22" s="22"/>
      <c r="U22" s="22"/>
      <c r="V22" s="22"/>
      <c r="W22" s="22"/>
      <c r="X22" s="22"/>
      <c r="Y22" s="22"/>
      <c r="Z22" s="22"/>
    </row>
    <row r="23" spans="1:26" ht="6.75" customHeight="1">
      <c r="A23" s="127"/>
      <c r="B23" s="127"/>
      <c r="C23" s="127"/>
      <c r="D23" s="127"/>
      <c r="E23" s="187"/>
      <c r="F23" s="136"/>
      <c r="G23" s="117"/>
      <c r="H23" s="127"/>
      <c r="I23" s="135"/>
      <c r="J23" s="127"/>
      <c r="K23" s="163"/>
      <c r="L23" s="663"/>
      <c r="M23" s="109"/>
      <c r="N23" s="22"/>
      <c r="O23" s="22"/>
      <c r="P23" s="22"/>
      <c r="Q23" s="22"/>
      <c r="R23" s="22"/>
      <c r="S23" s="22"/>
      <c r="T23" s="22"/>
      <c r="U23" s="22"/>
      <c r="V23" s="22"/>
      <c r="W23" s="22"/>
      <c r="X23" s="22"/>
      <c r="Y23" s="22"/>
      <c r="Z23" s="22"/>
    </row>
    <row r="24" spans="1:26">
      <c r="A24" s="114"/>
      <c r="B24" s="103"/>
      <c r="C24" s="103"/>
      <c r="D24" s="103"/>
      <c r="E24" s="624" t="s">
        <v>1</v>
      </c>
      <c r="F24" s="137" t="s">
        <v>2</v>
      </c>
      <c r="G24" s="138"/>
      <c r="H24" s="309" t="s">
        <v>3</v>
      </c>
      <c r="I24" s="310"/>
      <c r="J24" s="309" t="s">
        <v>4</v>
      </c>
      <c r="K24" s="310"/>
      <c r="L24" s="663"/>
      <c r="M24" s="109"/>
      <c r="N24" s="22"/>
      <c r="O24" s="22"/>
      <c r="P24" s="22"/>
      <c r="Q24" s="22"/>
      <c r="R24" s="22"/>
      <c r="S24" s="22"/>
      <c r="T24" s="22"/>
      <c r="U24" s="22"/>
      <c r="V24" s="22"/>
      <c r="W24" s="22"/>
      <c r="X24" s="22"/>
      <c r="Y24" s="22"/>
      <c r="Z24" s="22"/>
    </row>
    <row r="25" spans="1:26" ht="25.5">
      <c r="A25" s="121"/>
      <c r="B25" s="139"/>
      <c r="C25" s="103"/>
      <c r="D25" s="103"/>
      <c r="E25" s="624" t="s">
        <v>237</v>
      </c>
      <c r="F25" s="140" t="s">
        <v>5</v>
      </c>
      <c r="G25" s="614" t="s">
        <v>6</v>
      </c>
      <c r="H25" s="141" t="s">
        <v>176</v>
      </c>
      <c r="I25" s="142" t="s">
        <v>7</v>
      </c>
      <c r="J25" s="141" t="s">
        <v>176</v>
      </c>
      <c r="K25" s="143" t="s">
        <v>7</v>
      </c>
      <c r="L25" s="615" t="s">
        <v>222</v>
      </c>
      <c r="M25" s="144" t="s">
        <v>223</v>
      </c>
      <c r="N25" s="22"/>
      <c r="O25" s="22"/>
      <c r="P25" s="22"/>
      <c r="Q25" s="22"/>
      <c r="R25" s="22"/>
      <c r="S25" s="22"/>
      <c r="T25" s="22"/>
      <c r="U25" s="22"/>
      <c r="V25" s="22"/>
      <c r="W25" s="22"/>
      <c r="X25" s="22"/>
      <c r="Y25" s="22"/>
      <c r="Z25" s="22"/>
    </row>
    <row r="26" spans="1:26">
      <c r="A26" s="114" t="s">
        <v>8</v>
      </c>
      <c r="B26" s="139"/>
      <c r="C26" s="103"/>
      <c r="D26" s="103"/>
      <c r="E26" s="187"/>
      <c r="F26" s="145"/>
      <c r="G26" s="146"/>
      <c r="H26" s="147"/>
      <c r="I26" s="148"/>
      <c r="J26" s="147"/>
      <c r="K26" s="161"/>
      <c r="L26" s="663"/>
      <c r="M26" s="109"/>
      <c r="N26" s="22"/>
      <c r="O26" s="22"/>
      <c r="P26" s="22"/>
      <c r="Q26" s="22"/>
      <c r="R26" s="22"/>
      <c r="S26" s="22"/>
      <c r="T26" s="22"/>
      <c r="U26" s="22"/>
      <c r="V26" s="22"/>
      <c r="W26" s="22"/>
      <c r="X26" s="22"/>
      <c r="Y26" s="22"/>
      <c r="Z26" s="22"/>
    </row>
    <row r="27" spans="1:26">
      <c r="A27" s="114"/>
      <c r="B27" s="139"/>
      <c r="C27" s="103"/>
      <c r="D27" s="103"/>
      <c r="E27" s="187"/>
      <c r="F27" s="145"/>
      <c r="G27" s="146"/>
      <c r="H27" s="147"/>
      <c r="I27" s="148"/>
      <c r="J27" s="147"/>
      <c r="K27" s="161"/>
      <c r="L27" s="663"/>
      <c r="M27" s="109"/>
      <c r="N27" s="22"/>
      <c r="O27" s="22"/>
      <c r="P27" s="22"/>
      <c r="Q27" s="22"/>
      <c r="R27" s="22"/>
      <c r="S27" s="22"/>
      <c r="T27" s="22"/>
      <c r="U27" s="22"/>
      <c r="V27" s="22"/>
      <c r="W27" s="22"/>
      <c r="X27" s="22"/>
      <c r="Y27" s="22"/>
      <c r="Z27" s="22"/>
    </row>
    <row r="28" spans="1:26">
      <c r="A28" s="114" t="s">
        <v>9</v>
      </c>
      <c r="B28" s="103"/>
      <c r="C28" s="103"/>
      <c r="D28" s="103"/>
      <c r="E28" s="187"/>
      <c r="F28" s="150"/>
      <c r="G28" s="117"/>
      <c r="H28" s="103"/>
      <c r="I28" s="151"/>
      <c r="J28" s="103"/>
      <c r="K28" s="163"/>
      <c r="L28" s="663"/>
      <c r="M28" s="109"/>
      <c r="N28" s="22"/>
      <c r="O28" s="22"/>
      <c r="P28" s="22"/>
      <c r="Q28" s="22"/>
      <c r="R28" s="22"/>
      <c r="S28" s="22"/>
      <c r="T28" s="22"/>
      <c r="U28" s="22"/>
      <c r="V28" s="22"/>
      <c r="W28" s="22"/>
      <c r="X28" s="22"/>
      <c r="Y28" s="22"/>
      <c r="Z28" s="22"/>
    </row>
    <row r="29" spans="1:26">
      <c r="A29" s="103" t="s">
        <v>11</v>
      </c>
      <c r="B29" s="103"/>
      <c r="C29" s="103"/>
      <c r="D29" s="103"/>
      <c r="E29" s="188" t="s">
        <v>10</v>
      </c>
      <c r="F29" s="152" t="s">
        <v>292</v>
      </c>
      <c r="G29" s="153">
        <v>120</v>
      </c>
      <c r="H29" s="154" t="s">
        <v>169</v>
      </c>
      <c r="I29" s="155">
        <v>120</v>
      </c>
      <c r="J29" s="154" t="s">
        <v>169</v>
      </c>
      <c r="K29" s="685">
        <v>25</v>
      </c>
      <c r="L29" s="664"/>
      <c r="M29" s="156">
        <f>+K29*L29</f>
        <v>0</v>
      </c>
      <c r="N29" s="22"/>
      <c r="O29" s="22"/>
      <c r="P29" s="22"/>
      <c r="Q29" s="22"/>
      <c r="R29" s="22"/>
      <c r="S29" s="22"/>
      <c r="T29" s="22"/>
      <c r="U29" s="22"/>
      <c r="V29" s="22"/>
      <c r="W29" s="22"/>
      <c r="X29" s="22"/>
      <c r="Y29" s="22"/>
      <c r="Z29" s="22"/>
    </row>
    <row r="30" spans="1:26">
      <c r="A30" s="157"/>
      <c r="B30" s="103"/>
      <c r="C30" s="103"/>
      <c r="D30" s="103"/>
      <c r="E30" s="281"/>
      <c r="F30" s="159"/>
      <c r="G30" s="146"/>
      <c r="H30" s="160"/>
      <c r="I30" s="149"/>
      <c r="J30" s="160"/>
      <c r="K30" s="161"/>
      <c r="L30" s="663"/>
      <c r="M30" s="109"/>
      <c r="N30" s="22"/>
      <c r="O30" s="22"/>
      <c r="P30" s="22"/>
      <c r="Q30" s="22"/>
      <c r="R30" s="22"/>
      <c r="S30" s="22"/>
      <c r="T30" s="22"/>
      <c r="U30" s="22"/>
      <c r="V30" s="22"/>
      <c r="W30" s="22"/>
      <c r="X30" s="22"/>
      <c r="Y30" s="22"/>
      <c r="Z30" s="22"/>
    </row>
    <row r="31" spans="1:26">
      <c r="A31" s="157"/>
      <c r="B31" s="103"/>
      <c r="C31" s="103"/>
      <c r="D31" s="103"/>
      <c r="E31" s="187"/>
      <c r="F31" s="159"/>
      <c r="G31" s="146"/>
      <c r="H31" s="160"/>
      <c r="I31" s="161"/>
      <c r="J31" s="160"/>
      <c r="K31" s="161"/>
      <c r="L31" s="663"/>
      <c r="M31" s="109"/>
      <c r="N31" s="22"/>
      <c r="O31" s="22"/>
      <c r="P31" s="22"/>
      <c r="Q31" s="22"/>
      <c r="R31" s="22"/>
      <c r="S31" s="22"/>
      <c r="T31" s="22"/>
      <c r="U31" s="22"/>
      <c r="V31" s="22"/>
      <c r="W31" s="22"/>
      <c r="X31" s="22"/>
      <c r="Y31" s="22"/>
      <c r="Z31" s="22"/>
    </row>
    <row r="32" spans="1:26">
      <c r="A32" s="114" t="s">
        <v>12</v>
      </c>
      <c r="B32" s="103"/>
      <c r="C32" s="103"/>
      <c r="D32" s="103"/>
      <c r="E32" s="187"/>
      <c r="F32" s="150"/>
      <c r="G32" s="117"/>
      <c r="H32" s="162"/>
      <c r="I32" s="163"/>
      <c r="J32" s="162"/>
      <c r="K32" s="163"/>
      <c r="L32" s="663"/>
      <c r="M32" s="109"/>
      <c r="N32" s="22"/>
      <c r="O32" s="22"/>
      <c r="P32" s="22"/>
      <c r="Q32" s="22"/>
      <c r="R32" s="22"/>
      <c r="S32" s="22"/>
      <c r="T32" s="22"/>
      <c r="U32" s="22"/>
      <c r="V32" s="22"/>
      <c r="W32" s="22"/>
      <c r="X32" s="22"/>
      <c r="Y32" s="22"/>
      <c r="Z32" s="22"/>
    </row>
    <row r="33" spans="1:26">
      <c r="A33" s="127"/>
      <c r="B33" s="103"/>
      <c r="C33" s="103"/>
      <c r="D33" s="103"/>
      <c r="E33" s="187"/>
      <c r="F33" s="145"/>
      <c r="G33" s="146"/>
      <c r="H33" s="147"/>
      <c r="I33" s="148"/>
      <c r="J33" s="147"/>
      <c r="K33" s="161"/>
      <c r="L33" s="663"/>
      <c r="M33" s="109"/>
      <c r="N33" s="22"/>
      <c r="O33" s="22"/>
      <c r="P33" s="22"/>
      <c r="Q33" s="22"/>
      <c r="R33" s="22"/>
      <c r="S33" s="22"/>
      <c r="T33" s="22"/>
      <c r="U33" s="22"/>
      <c r="V33" s="22"/>
      <c r="W33" s="22"/>
      <c r="X33" s="22"/>
      <c r="Y33" s="22"/>
      <c r="Z33" s="22"/>
    </row>
    <row r="34" spans="1:26">
      <c r="A34" s="114" t="s">
        <v>287</v>
      </c>
      <c r="B34" s="103"/>
      <c r="C34" s="103"/>
      <c r="D34" s="103"/>
      <c r="E34" s="187"/>
      <c r="F34" s="150"/>
      <c r="G34" s="117"/>
      <c r="H34" s="162"/>
      <c r="I34" s="163"/>
      <c r="J34" s="162"/>
      <c r="K34" s="163"/>
      <c r="L34" s="663"/>
      <c r="M34" s="109"/>
      <c r="N34" s="22"/>
      <c r="O34" s="22"/>
      <c r="P34" s="22"/>
      <c r="Q34" s="22"/>
      <c r="R34" s="22"/>
      <c r="S34" s="22"/>
      <c r="T34" s="22"/>
      <c r="U34" s="22"/>
      <c r="V34" s="22"/>
      <c r="W34" s="22"/>
      <c r="X34" s="22"/>
      <c r="Y34" s="22"/>
      <c r="Z34" s="22"/>
    </row>
    <row r="35" spans="1:26" ht="14.25">
      <c r="A35" s="167" t="s">
        <v>15</v>
      </c>
      <c r="B35" s="166"/>
      <c r="C35" s="166"/>
      <c r="D35" s="166"/>
      <c r="E35" s="165" t="s">
        <v>16</v>
      </c>
      <c r="F35" s="164" t="s">
        <v>271</v>
      </c>
      <c r="G35" s="153">
        <v>20450</v>
      </c>
      <c r="H35" s="165">
        <v>8000</v>
      </c>
      <c r="I35" s="155">
        <f>+G35/H35</f>
        <v>2.5562499999999999</v>
      </c>
      <c r="J35" s="165">
        <v>20000</v>
      </c>
      <c r="K35" s="685">
        <v>1</v>
      </c>
      <c r="L35" s="664"/>
      <c r="M35" s="156">
        <f t="shared" ref="M35:M42" si="0">+K35*L35</f>
        <v>0</v>
      </c>
      <c r="N35" s="22"/>
      <c r="O35" s="22"/>
      <c r="P35" s="22"/>
      <c r="Q35" s="22"/>
      <c r="R35" s="22"/>
      <c r="S35" s="22"/>
      <c r="T35" s="22"/>
      <c r="U35" s="22"/>
      <c r="V35" s="22"/>
      <c r="W35" s="22"/>
      <c r="X35" s="22"/>
      <c r="Y35" s="22"/>
      <c r="Z35" s="22"/>
    </row>
    <row r="36" spans="1:26" ht="14.25">
      <c r="A36" s="166" t="s">
        <v>17</v>
      </c>
      <c r="B36" s="166"/>
      <c r="C36" s="166"/>
      <c r="D36" s="166"/>
      <c r="E36" s="271" t="s">
        <v>18</v>
      </c>
      <c r="F36" s="164" t="s">
        <v>271</v>
      </c>
      <c r="G36" s="153">
        <v>20450</v>
      </c>
      <c r="H36" s="165">
        <v>8000</v>
      </c>
      <c r="I36" s="155">
        <f t="shared" ref="I36:I42" si="1">+G36/H36</f>
        <v>2.5562499999999999</v>
      </c>
      <c r="J36" s="165">
        <v>20000</v>
      </c>
      <c r="K36" s="685">
        <v>1</v>
      </c>
      <c r="L36" s="664"/>
      <c r="M36" s="156">
        <f t="shared" si="0"/>
        <v>0</v>
      </c>
      <c r="N36" s="22"/>
      <c r="O36" s="22"/>
      <c r="P36" s="22"/>
      <c r="Q36" s="22"/>
      <c r="R36" s="22"/>
      <c r="S36" s="22"/>
      <c r="T36" s="22"/>
      <c r="U36" s="22"/>
      <c r="V36" s="22"/>
      <c r="W36" s="22"/>
      <c r="X36" s="22"/>
      <c r="Y36" s="22"/>
      <c r="Z36" s="22"/>
    </row>
    <row r="37" spans="1:26" ht="14.25">
      <c r="A37" s="167" t="s">
        <v>19</v>
      </c>
      <c r="B37" s="166"/>
      <c r="C37" s="166"/>
      <c r="D37" s="166"/>
      <c r="E37" s="165" t="s">
        <v>20</v>
      </c>
      <c r="F37" s="164" t="s">
        <v>271</v>
      </c>
      <c r="G37" s="153">
        <v>20450</v>
      </c>
      <c r="H37" s="165">
        <v>8000</v>
      </c>
      <c r="I37" s="155">
        <f t="shared" si="1"/>
        <v>2.5562499999999999</v>
      </c>
      <c r="J37" s="165">
        <v>20000</v>
      </c>
      <c r="K37" s="685">
        <v>1</v>
      </c>
      <c r="L37" s="664"/>
      <c r="M37" s="156">
        <f t="shared" si="0"/>
        <v>0</v>
      </c>
      <c r="N37" s="22"/>
      <c r="O37" s="22"/>
      <c r="P37" s="22"/>
      <c r="Q37" s="22"/>
      <c r="R37" s="22"/>
      <c r="S37" s="22"/>
      <c r="T37" s="22"/>
      <c r="U37" s="22"/>
      <c r="V37" s="22"/>
      <c r="W37" s="22"/>
      <c r="X37" s="22"/>
      <c r="Y37" s="22"/>
      <c r="Z37" s="22"/>
    </row>
    <row r="38" spans="1:26" ht="14.25">
      <c r="A38" s="167" t="s">
        <v>21</v>
      </c>
      <c r="B38" s="166"/>
      <c r="C38" s="166"/>
      <c r="D38" s="166"/>
      <c r="E38" s="271" t="s">
        <v>22</v>
      </c>
      <c r="F38" s="164" t="s">
        <v>271</v>
      </c>
      <c r="G38" s="153">
        <v>20450</v>
      </c>
      <c r="H38" s="165">
        <v>8000</v>
      </c>
      <c r="I38" s="155">
        <f t="shared" si="1"/>
        <v>2.5562499999999999</v>
      </c>
      <c r="J38" s="165">
        <v>20000</v>
      </c>
      <c r="K38" s="685">
        <v>1</v>
      </c>
      <c r="L38" s="664"/>
      <c r="M38" s="156">
        <f t="shared" si="0"/>
        <v>0</v>
      </c>
      <c r="N38" s="22"/>
      <c r="O38" s="22"/>
      <c r="P38" s="22"/>
      <c r="Q38" s="22"/>
      <c r="R38" s="22"/>
      <c r="S38" s="22"/>
      <c r="T38" s="22"/>
      <c r="U38" s="22"/>
      <c r="V38" s="22"/>
      <c r="W38" s="22"/>
      <c r="X38" s="22"/>
      <c r="Y38" s="22"/>
      <c r="Z38" s="22"/>
    </row>
    <row r="39" spans="1:26" ht="14.25">
      <c r="A39" s="166" t="s">
        <v>23</v>
      </c>
      <c r="B39" s="166"/>
      <c r="C39" s="166"/>
      <c r="D39" s="166"/>
      <c r="E39" s="271" t="s">
        <v>24</v>
      </c>
      <c r="F39" s="164" t="s">
        <v>271</v>
      </c>
      <c r="G39" s="153">
        <v>20450</v>
      </c>
      <c r="H39" s="165">
        <v>8000</v>
      </c>
      <c r="I39" s="155">
        <f t="shared" si="1"/>
        <v>2.5562499999999999</v>
      </c>
      <c r="J39" s="165">
        <v>20000</v>
      </c>
      <c r="K39" s="685">
        <v>1</v>
      </c>
      <c r="L39" s="664"/>
      <c r="M39" s="156">
        <f t="shared" si="0"/>
        <v>0</v>
      </c>
      <c r="N39" s="22"/>
      <c r="O39" s="22"/>
      <c r="P39" s="22"/>
      <c r="Q39" s="22"/>
      <c r="R39" s="22"/>
      <c r="S39" s="22"/>
      <c r="T39" s="22"/>
      <c r="U39" s="22"/>
      <c r="V39" s="22"/>
      <c r="W39" s="22"/>
      <c r="X39" s="22"/>
      <c r="Y39" s="22"/>
      <c r="Z39" s="22"/>
    </row>
    <row r="40" spans="1:26" ht="14.25">
      <c r="A40" s="166" t="s">
        <v>25</v>
      </c>
      <c r="B40" s="166"/>
      <c r="C40" s="166"/>
      <c r="D40" s="166"/>
      <c r="E40" s="271" t="s">
        <v>13</v>
      </c>
      <c r="F40" s="164" t="s">
        <v>271</v>
      </c>
      <c r="G40" s="153">
        <v>20450</v>
      </c>
      <c r="H40" s="165">
        <v>200</v>
      </c>
      <c r="I40" s="155">
        <f t="shared" si="1"/>
        <v>102.25</v>
      </c>
      <c r="J40" s="165">
        <v>800</v>
      </c>
      <c r="K40" s="685">
        <v>26</v>
      </c>
      <c r="L40" s="664"/>
      <c r="M40" s="156">
        <f t="shared" si="0"/>
        <v>0</v>
      </c>
      <c r="N40" s="22"/>
      <c r="O40" s="22"/>
      <c r="P40" s="22"/>
      <c r="Q40" s="22"/>
      <c r="R40" s="22"/>
      <c r="S40" s="22"/>
      <c r="T40" s="22"/>
      <c r="U40" s="22"/>
      <c r="V40" s="22"/>
      <c r="W40" s="22"/>
      <c r="X40" s="22"/>
      <c r="Y40" s="22"/>
      <c r="Z40" s="22"/>
    </row>
    <row r="41" spans="1:26" ht="14.25">
      <c r="A41" s="166" t="s">
        <v>269</v>
      </c>
      <c r="B41" s="166"/>
      <c r="C41" s="166"/>
      <c r="D41" s="166"/>
      <c r="E41" s="271" t="s">
        <v>14</v>
      </c>
      <c r="F41" s="164" t="s">
        <v>271</v>
      </c>
      <c r="G41" s="153">
        <v>20450</v>
      </c>
      <c r="H41" s="165">
        <v>400</v>
      </c>
      <c r="I41" s="155">
        <f t="shared" si="1"/>
        <v>51.125</v>
      </c>
      <c r="J41" s="165">
        <v>1500</v>
      </c>
      <c r="K41" s="685">
        <v>14</v>
      </c>
      <c r="L41" s="664"/>
      <c r="M41" s="156">
        <f t="shared" si="0"/>
        <v>0</v>
      </c>
      <c r="N41" s="22"/>
      <c r="O41" s="22"/>
      <c r="P41" s="22"/>
      <c r="Q41" s="22"/>
      <c r="R41" s="22"/>
      <c r="S41" s="22"/>
      <c r="T41" s="22"/>
      <c r="U41" s="22"/>
      <c r="V41" s="22"/>
      <c r="W41" s="22"/>
      <c r="X41" s="22"/>
      <c r="Y41" s="22"/>
      <c r="Z41" s="22"/>
    </row>
    <row r="42" spans="1:26" ht="14.25">
      <c r="A42" s="166" t="s">
        <v>270</v>
      </c>
      <c r="B42" s="166"/>
      <c r="C42" s="166"/>
      <c r="D42" s="166"/>
      <c r="E42" s="271" t="s">
        <v>14</v>
      </c>
      <c r="F42" s="164" t="s">
        <v>271</v>
      </c>
      <c r="G42" s="153">
        <v>20450</v>
      </c>
      <c r="H42" s="165">
        <v>2000</v>
      </c>
      <c r="I42" s="155">
        <f t="shared" si="1"/>
        <v>10.225</v>
      </c>
      <c r="J42" s="165">
        <v>5000</v>
      </c>
      <c r="K42" s="685">
        <v>4</v>
      </c>
      <c r="L42" s="664"/>
      <c r="M42" s="156">
        <f t="shared" si="0"/>
        <v>0</v>
      </c>
      <c r="N42" s="22"/>
      <c r="O42" s="22"/>
      <c r="P42" s="22"/>
      <c r="Q42" s="22"/>
      <c r="R42" s="22"/>
      <c r="S42" s="22"/>
      <c r="T42" s="22"/>
      <c r="U42" s="22"/>
      <c r="V42" s="22"/>
      <c r="W42" s="22"/>
      <c r="X42" s="22"/>
      <c r="Y42" s="22"/>
      <c r="Z42" s="22"/>
    </row>
    <row r="43" spans="1:26">
      <c r="A43" s="103"/>
      <c r="B43" s="103"/>
      <c r="C43" s="103"/>
      <c r="D43" s="103"/>
      <c r="E43" s="625" t="s">
        <v>167</v>
      </c>
      <c r="F43" s="108"/>
      <c r="G43" s="146"/>
      <c r="H43" s="160"/>
      <c r="I43" s="161"/>
      <c r="J43" s="160"/>
      <c r="K43" s="161"/>
      <c r="L43" s="663"/>
      <c r="M43" s="109"/>
      <c r="N43" s="22"/>
      <c r="O43" s="22"/>
      <c r="P43" s="22"/>
      <c r="Q43" s="22"/>
      <c r="R43" s="22"/>
      <c r="S43" s="22"/>
      <c r="T43" s="22"/>
      <c r="U43" s="22"/>
      <c r="V43" s="22"/>
      <c r="W43" s="22"/>
      <c r="X43" s="22"/>
      <c r="Y43" s="22"/>
      <c r="Z43" s="22"/>
    </row>
    <row r="44" spans="1:26">
      <c r="A44" s="103"/>
      <c r="B44" s="103"/>
      <c r="C44" s="103"/>
      <c r="D44" s="103"/>
      <c r="E44" s="187"/>
      <c r="F44" s="168"/>
      <c r="G44" s="146"/>
      <c r="H44" s="160"/>
      <c r="I44" s="161"/>
      <c r="J44" s="160"/>
      <c r="K44" s="161"/>
      <c r="L44" s="663"/>
      <c r="M44" s="109"/>
      <c r="N44" s="22"/>
      <c r="O44" s="22"/>
      <c r="P44" s="22"/>
      <c r="Q44" s="22"/>
      <c r="R44" s="22"/>
      <c r="S44" s="22"/>
      <c r="T44" s="22"/>
      <c r="U44" s="22"/>
      <c r="V44" s="22"/>
      <c r="W44" s="22"/>
      <c r="X44" s="22"/>
      <c r="Y44" s="22"/>
      <c r="Z44" s="22"/>
    </row>
    <row r="45" spans="1:26">
      <c r="A45" s="114" t="s">
        <v>288</v>
      </c>
      <c r="B45" s="103"/>
      <c r="C45" s="103"/>
      <c r="D45" s="103"/>
      <c r="E45" s="187"/>
      <c r="F45" s="150"/>
      <c r="G45" s="117"/>
      <c r="H45" s="162"/>
      <c r="I45" s="163"/>
      <c r="J45" s="162"/>
      <c r="K45" s="163"/>
      <c r="L45" s="663"/>
      <c r="M45" s="109"/>
      <c r="N45" s="22"/>
      <c r="O45" s="22"/>
      <c r="P45" s="22"/>
      <c r="Q45" s="22"/>
      <c r="R45" s="22"/>
      <c r="S45" s="22"/>
      <c r="T45" s="22"/>
      <c r="U45" s="22"/>
      <c r="V45" s="22"/>
      <c r="W45" s="22"/>
      <c r="X45" s="22"/>
      <c r="Y45" s="22"/>
      <c r="Z45" s="22"/>
    </row>
    <row r="46" spans="1:26" ht="14.25">
      <c r="A46" s="169" t="s">
        <v>26</v>
      </c>
      <c r="B46" s="166"/>
      <c r="C46" s="166"/>
      <c r="D46" s="166"/>
      <c r="E46" s="626" t="s">
        <v>27</v>
      </c>
      <c r="F46" s="164" t="s">
        <v>271</v>
      </c>
      <c r="G46" s="153">
        <f>20450+3130</f>
        <v>23580</v>
      </c>
      <c r="H46" s="170">
        <v>4000</v>
      </c>
      <c r="I46" s="155">
        <f>+G46/H46</f>
        <v>5.8949999999999996</v>
      </c>
      <c r="J46" s="165">
        <v>8000</v>
      </c>
      <c r="K46" s="685">
        <v>3</v>
      </c>
      <c r="L46" s="664"/>
      <c r="M46" s="156">
        <f>+K46*L46</f>
        <v>0</v>
      </c>
      <c r="N46" s="22"/>
      <c r="O46" s="22"/>
      <c r="P46" s="22"/>
      <c r="Q46" s="22"/>
      <c r="R46" s="22"/>
      <c r="S46" s="22"/>
      <c r="T46" s="22"/>
      <c r="U46" s="22"/>
      <c r="V46" s="22"/>
      <c r="W46" s="22"/>
      <c r="X46" s="22"/>
      <c r="Y46" s="22"/>
      <c r="Z46" s="22"/>
    </row>
    <row r="47" spans="1:26" ht="14.25">
      <c r="A47" s="169" t="s">
        <v>28</v>
      </c>
      <c r="B47" s="166"/>
      <c r="C47" s="166"/>
      <c r="D47" s="166"/>
      <c r="E47" s="271" t="s">
        <v>29</v>
      </c>
      <c r="F47" s="164" t="s">
        <v>271</v>
      </c>
      <c r="G47" s="153">
        <f t="shared" ref="G47:G50" si="2">20450+3130</f>
        <v>23580</v>
      </c>
      <c r="H47" s="170">
        <v>4000</v>
      </c>
      <c r="I47" s="155">
        <f>+G47/H47</f>
        <v>5.8949999999999996</v>
      </c>
      <c r="J47" s="165">
        <v>8000</v>
      </c>
      <c r="K47" s="685">
        <v>3</v>
      </c>
      <c r="L47" s="664"/>
      <c r="M47" s="156">
        <f>+K47*L47</f>
        <v>0</v>
      </c>
      <c r="N47" s="22"/>
      <c r="O47" s="22"/>
      <c r="P47" s="22"/>
      <c r="Q47" s="22"/>
      <c r="R47" s="22"/>
      <c r="S47" s="22"/>
      <c r="T47" s="22"/>
      <c r="U47" s="22"/>
      <c r="V47" s="22"/>
      <c r="W47" s="22"/>
      <c r="X47" s="22"/>
      <c r="Y47" s="22"/>
      <c r="Z47" s="22"/>
    </row>
    <row r="48" spans="1:26" ht="14.25">
      <c r="A48" s="169" t="s">
        <v>30</v>
      </c>
      <c r="B48" s="166"/>
      <c r="C48" s="166"/>
      <c r="D48" s="166"/>
      <c r="E48" s="271" t="s">
        <v>31</v>
      </c>
      <c r="F48" s="164" t="s">
        <v>271</v>
      </c>
      <c r="G48" s="153">
        <f t="shared" si="2"/>
        <v>23580</v>
      </c>
      <c r="H48" s="170">
        <v>4000</v>
      </c>
      <c r="I48" s="155">
        <f>+G48/H48</f>
        <v>5.8949999999999996</v>
      </c>
      <c r="J48" s="165">
        <v>8000</v>
      </c>
      <c r="K48" s="685">
        <v>3</v>
      </c>
      <c r="L48" s="664"/>
      <c r="M48" s="156">
        <f>+K48*L48</f>
        <v>0</v>
      </c>
      <c r="N48" s="22"/>
      <c r="O48" s="22"/>
      <c r="P48" s="22"/>
      <c r="Q48" s="22"/>
      <c r="R48" s="22"/>
      <c r="S48" s="22"/>
      <c r="T48" s="22"/>
      <c r="U48" s="22"/>
      <c r="V48" s="22"/>
      <c r="W48" s="22"/>
      <c r="X48" s="22"/>
      <c r="Y48" s="22"/>
      <c r="Z48" s="22"/>
    </row>
    <row r="49" spans="1:26" ht="14.25">
      <c r="A49" s="169" t="s">
        <v>32</v>
      </c>
      <c r="B49" s="166"/>
      <c r="C49" s="166"/>
      <c r="D49" s="166"/>
      <c r="E49" s="271" t="s">
        <v>33</v>
      </c>
      <c r="F49" s="164" t="s">
        <v>271</v>
      </c>
      <c r="G49" s="153">
        <f t="shared" si="2"/>
        <v>23580</v>
      </c>
      <c r="H49" s="170">
        <v>4000</v>
      </c>
      <c r="I49" s="155">
        <f>+G49/H49</f>
        <v>5.8949999999999996</v>
      </c>
      <c r="J49" s="165">
        <v>8000</v>
      </c>
      <c r="K49" s="685">
        <v>3</v>
      </c>
      <c r="L49" s="664"/>
      <c r="M49" s="156">
        <f>+K49*L49</f>
        <v>0</v>
      </c>
      <c r="N49" s="22"/>
      <c r="O49" s="22"/>
      <c r="P49" s="22"/>
      <c r="Q49" s="22"/>
      <c r="R49" s="22"/>
      <c r="S49" s="22"/>
      <c r="T49" s="22"/>
      <c r="U49" s="22"/>
      <c r="V49" s="22"/>
      <c r="W49" s="22"/>
      <c r="X49" s="22"/>
      <c r="Y49" s="22"/>
      <c r="Z49" s="22"/>
    </row>
    <row r="50" spans="1:26" ht="14.25">
      <c r="A50" s="169" t="s">
        <v>34</v>
      </c>
      <c r="B50" s="166"/>
      <c r="C50" s="166"/>
      <c r="D50" s="166"/>
      <c r="E50" s="626" t="s">
        <v>35</v>
      </c>
      <c r="F50" s="164" t="s">
        <v>271</v>
      </c>
      <c r="G50" s="153">
        <f t="shared" si="2"/>
        <v>23580</v>
      </c>
      <c r="H50" s="170">
        <v>4000</v>
      </c>
      <c r="I50" s="155">
        <f>+G50/H50</f>
        <v>5.8949999999999996</v>
      </c>
      <c r="J50" s="165">
        <v>8000</v>
      </c>
      <c r="K50" s="685">
        <v>3</v>
      </c>
      <c r="L50" s="664"/>
      <c r="M50" s="156">
        <f>+K50*L50</f>
        <v>0</v>
      </c>
      <c r="N50" s="22"/>
      <c r="O50" s="22"/>
      <c r="P50" s="22"/>
      <c r="Q50" s="22"/>
      <c r="R50" s="22"/>
      <c r="S50" s="22"/>
      <c r="T50" s="22"/>
      <c r="U50" s="22"/>
      <c r="V50" s="22"/>
      <c r="W50" s="22"/>
      <c r="X50" s="22"/>
      <c r="Y50" s="22"/>
      <c r="Z50" s="22"/>
    </row>
    <row r="51" spans="1:26">
      <c r="A51" s="169"/>
      <c r="B51" s="166"/>
      <c r="C51" s="166"/>
      <c r="D51" s="166"/>
      <c r="E51" s="277"/>
      <c r="F51" s="183"/>
      <c r="G51" s="146"/>
      <c r="H51" s="265"/>
      <c r="I51" s="149"/>
      <c r="J51" s="266"/>
      <c r="K51" s="161"/>
      <c r="L51" s="665"/>
      <c r="M51" s="259"/>
      <c r="N51" s="22"/>
      <c r="O51" s="22"/>
      <c r="P51" s="22"/>
      <c r="Q51" s="22"/>
      <c r="R51" s="22"/>
      <c r="S51" s="22"/>
      <c r="T51" s="22"/>
      <c r="U51" s="22"/>
      <c r="V51" s="22"/>
      <c r="W51" s="22"/>
      <c r="X51" s="22"/>
      <c r="Y51" s="22"/>
      <c r="Z51" s="22"/>
    </row>
    <row r="52" spans="1:26">
      <c r="A52" s="169"/>
      <c r="B52" s="166"/>
      <c r="C52" s="166"/>
      <c r="D52" s="166"/>
      <c r="E52" s="277"/>
      <c r="F52" s="183"/>
      <c r="G52" s="146"/>
      <c r="H52" s="265"/>
      <c r="I52" s="149"/>
      <c r="J52" s="266"/>
      <c r="K52" s="161"/>
      <c r="L52" s="665"/>
      <c r="M52" s="259"/>
      <c r="N52" s="22"/>
      <c r="O52" s="22"/>
      <c r="P52" s="22"/>
      <c r="Q52" s="22"/>
      <c r="R52" s="22"/>
      <c r="S52" s="22"/>
      <c r="T52" s="22"/>
      <c r="U52" s="22"/>
      <c r="V52" s="22"/>
      <c r="W52" s="22"/>
      <c r="X52" s="22"/>
      <c r="Y52" s="22"/>
      <c r="Z52" s="22"/>
    </row>
    <row r="53" spans="1:26" customFormat="1" ht="15">
      <c r="A53" s="114" t="s">
        <v>303</v>
      </c>
      <c r="B53" s="103"/>
      <c r="C53" s="103"/>
      <c r="D53" s="103"/>
      <c r="E53" s="187"/>
      <c r="F53" s="150"/>
      <c r="G53" s="187"/>
      <c r="H53" s="162"/>
      <c r="I53" s="187"/>
      <c r="J53" s="162"/>
      <c r="K53" s="268"/>
      <c r="L53" s="666"/>
      <c r="M53" s="270"/>
      <c r="N53" s="267"/>
      <c r="O53" s="267"/>
      <c r="P53" s="267"/>
      <c r="Q53" s="267"/>
      <c r="R53" s="267"/>
      <c r="S53" s="267"/>
      <c r="T53" s="267"/>
      <c r="U53" s="267"/>
      <c r="V53" s="267"/>
      <c r="W53" s="267"/>
      <c r="X53" s="267"/>
      <c r="Y53" s="267"/>
      <c r="Z53" s="267"/>
    </row>
    <row r="54" spans="1:26" customFormat="1" ht="15">
      <c r="A54" s="171" t="s">
        <v>306</v>
      </c>
      <c r="B54" s="103"/>
      <c r="C54" s="103"/>
      <c r="D54" s="103"/>
      <c r="E54" s="187"/>
      <c r="F54" s="150"/>
      <c r="G54" s="187"/>
      <c r="H54" s="162"/>
      <c r="I54" s="187"/>
      <c r="J54" s="162"/>
      <c r="K54" s="268"/>
      <c r="L54" s="666"/>
      <c r="M54" s="270"/>
      <c r="N54" s="267"/>
      <c r="O54" s="267"/>
      <c r="P54" s="267"/>
      <c r="Q54" s="267"/>
      <c r="R54" s="267"/>
      <c r="S54" s="267"/>
      <c r="T54" s="267"/>
      <c r="U54" s="267"/>
      <c r="V54" s="267"/>
      <c r="W54" s="267"/>
      <c r="X54" s="267"/>
      <c r="Y54" s="267"/>
      <c r="Z54" s="267"/>
    </row>
    <row r="55" spans="1:26" customFormat="1" ht="15">
      <c r="A55" s="167" t="s">
        <v>15</v>
      </c>
      <c r="B55" s="166"/>
      <c r="C55" s="166"/>
      <c r="D55" s="166"/>
      <c r="E55" s="165" t="s">
        <v>16</v>
      </c>
      <c r="F55" s="164" t="s">
        <v>272</v>
      </c>
      <c r="G55" s="271">
        <v>800</v>
      </c>
      <c r="H55" s="165">
        <v>15000</v>
      </c>
      <c r="I55" s="155">
        <f>G55/H55</f>
        <v>5.3333333333333337E-2</v>
      </c>
      <c r="J55" s="165">
        <v>50000</v>
      </c>
      <c r="K55" s="685" t="s">
        <v>291</v>
      </c>
      <c r="L55" s="667" t="s">
        <v>312</v>
      </c>
      <c r="M55" s="284" t="s">
        <v>312</v>
      </c>
      <c r="N55" s="267"/>
      <c r="O55" s="267"/>
      <c r="P55" s="267"/>
      <c r="Q55" s="267"/>
      <c r="R55" s="267"/>
      <c r="S55" s="267"/>
      <c r="T55" s="267"/>
      <c r="U55" s="267"/>
      <c r="V55" s="267"/>
      <c r="W55" s="267"/>
      <c r="X55" s="267"/>
      <c r="Y55" s="267"/>
      <c r="Z55" s="267"/>
    </row>
    <row r="56" spans="1:26" customFormat="1" ht="15">
      <c r="A56" s="166" t="s">
        <v>17</v>
      </c>
      <c r="B56" s="166"/>
      <c r="C56" s="166"/>
      <c r="D56" s="166"/>
      <c r="E56" s="271" t="s">
        <v>18</v>
      </c>
      <c r="F56" s="164" t="s">
        <v>272</v>
      </c>
      <c r="G56" s="271">
        <v>800</v>
      </c>
      <c r="H56" s="165">
        <v>15000</v>
      </c>
      <c r="I56" s="155">
        <f t="shared" ref="I56:I61" si="3">G56/H56</f>
        <v>5.3333333333333337E-2</v>
      </c>
      <c r="J56" s="165">
        <v>50000</v>
      </c>
      <c r="K56" s="685" t="s">
        <v>291</v>
      </c>
      <c r="L56" s="667" t="s">
        <v>312</v>
      </c>
      <c r="M56" s="284" t="s">
        <v>312</v>
      </c>
      <c r="N56" s="267"/>
      <c r="O56" s="267"/>
      <c r="P56" s="267"/>
      <c r="Q56" s="267"/>
      <c r="R56" s="267"/>
      <c r="S56" s="267"/>
      <c r="T56" s="267"/>
      <c r="U56" s="267"/>
      <c r="V56" s="267"/>
      <c r="W56" s="267"/>
      <c r="X56" s="267"/>
      <c r="Y56" s="267"/>
      <c r="Z56" s="267"/>
    </row>
    <row r="57" spans="1:26" customFormat="1" ht="15">
      <c r="A57" s="167" t="s">
        <v>19</v>
      </c>
      <c r="B57" s="166"/>
      <c r="C57" s="166"/>
      <c r="D57" s="166"/>
      <c r="E57" s="165" t="s">
        <v>20</v>
      </c>
      <c r="F57" s="164" t="s">
        <v>272</v>
      </c>
      <c r="G57" s="271">
        <v>800</v>
      </c>
      <c r="H57" s="165">
        <v>15000</v>
      </c>
      <c r="I57" s="155">
        <f t="shared" si="3"/>
        <v>5.3333333333333337E-2</v>
      </c>
      <c r="J57" s="165">
        <v>50000</v>
      </c>
      <c r="K57" s="685" t="s">
        <v>291</v>
      </c>
      <c r="L57" s="667" t="s">
        <v>312</v>
      </c>
      <c r="M57" s="284" t="s">
        <v>312</v>
      </c>
      <c r="N57" s="267"/>
      <c r="O57" s="267"/>
      <c r="P57" s="267"/>
      <c r="Q57" s="267"/>
      <c r="R57" s="267"/>
      <c r="S57" s="267"/>
      <c r="T57" s="267"/>
      <c r="U57" s="267"/>
      <c r="V57" s="267"/>
      <c r="W57" s="267"/>
      <c r="X57" s="267"/>
      <c r="Y57" s="267"/>
      <c r="Z57" s="267"/>
    </row>
    <row r="58" spans="1:26" customFormat="1" ht="15">
      <c r="A58" s="167" t="s">
        <v>21</v>
      </c>
      <c r="B58" s="166"/>
      <c r="C58" s="166"/>
      <c r="D58" s="166"/>
      <c r="E58" s="271" t="s">
        <v>22</v>
      </c>
      <c r="F58" s="164" t="s">
        <v>272</v>
      </c>
      <c r="G58" s="271">
        <v>800</v>
      </c>
      <c r="H58" s="165">
        <v>15000</v>
      </c>
      <c r="I58" s="155">
        <v>2</v>
      </c>
      <c r="J58" s="165">
        <v>50000</v>
      </c>
      <c r="K58" s="685" t="s">
        <v>291</v>
      </c>
      <c r="L58" s="667" t="s">
        <v>312</v>
      </c>
      <c r="M58" s="284" t="s">
        <v>312</v>
      </c>
      <c r="N58" s="267"/>
      <c r="O58" s="267"/>
      <c r="P58" s="267"/>
      <c r="Q58" s="267"/>
      <c r="R58" s="267"/>
      <c r="S58" s="267"/>
      <c r="T58" s="267"/>
      <c r="U58" s="267"/>
      <c r="V58" s="267"/>
      <c r="W58" s="267"/>
      <c r="X58" s="267"/>
      <c r="Y58" s="267"/>
      <c r="Z58" s="267"/>
    </row>
    <row r="59" spans="1:26" customFormat="1" ht="15">
      <c r="A59" s="167" t="s">
        <v>23</v>
      </c>
      <c r="B59" s="166"/>
      <c r="C59" s="166"/>
      <c r="D59" s="166"/>
      <c r="E59" s="271" t="s">
        <v>24</v>
      </c>
      <c r="F59" s="164" t="s">
        <v>272</v>
      </c>
      <c r="G59" s="271">
        <v>800</v>
      </c>
      <c r="H59" s="165">
        <v>15000</v>
      </c>
      <c r="I59" s="155">
        <v>1</v>
      </c>
      <c r="J59" s="165">
        <v>50000</v>
      </c>
      <c r="K59" s="685" t="s">
        <v>291</v>
      </c>
      <c r="L59" s="667" t="s">
        <v>312</v>
      </c>
      <c r="M59" s="284" t="s">
        <v>312</v>
      </c>
      <c r="N59" s="267"/>
      <c r="O59" s="267"/>
      <c r="P59" s="267"/>
      <c r="Q59" s="267"/>
      <c r="R59" s="267"/>
      <c r="S59" s="267"/>
      <c r="T59" s="267"/>
      <c r="U59" s="267"/>
      <c r="V59" s="267"/>
      <c r="W59" s="267"/>
      <c r="X59" s="267"/>
      <c r="Y59" s="267"/>
      <c r="Z59" s="267"/>
    </row>
    <row r="60" spans="1:26" customFormat="1" ht="15">
      <c r="A60" s="167" t="s">
        <v>304</v>
      </c>
      <c r="B60" s="166"/>
      <c r="C60" s="166"/>
      <c r="D60" s="166"/>
      <c r="E60" s="271" t="s">
        <v>24</v>
      </c>
      <c r="F60" s="164" t="s">
        <v>272</v>
      </c>
      <c r="G60" s="271">
        <v>800</v>
      </c>
      <c r="H60" s="165">
        <v>15000</v>
      </c>
      <c r="I60" s="155">
        <f t="shared" si="3"/>
        <v>5.3333333333333337E-2</v>
      </c>
      <c r="J60" s="165">
        <v>50000</v>
      </c>
      <c r="K60" s="685" t="s">
        <v>291</v>
      </c>
      <c r="L60" s="667" t="s">
        <v>312</v>
      </c>
      <c r="M60" s="284" t="s">
        <v>312</v>
      </c>
      <c r="N60" s="267"/>
      <c r="O60" s="267"/>
      <c r="P60" s="267"/>
      <c r="Q60" s="267"/>
      <c r="R60" s="267"/>
      <c r="S60" s="267"/>
      <c r="T60" s="267"/>
      <c r="U60" s="267"/>
      <c r="V60" s="267"/>
      <c r="W60" s="267"/>
      <c r="X60" s="267"/>
      <c r="Y60" s="267"/>
      <c r="Z60" s="267"/>
    </row>
    <row r="61" spans="1:26" customFormat="1" ht="15">
      <c r="A61" s="167" t="s">
        <v>293</v>
      </c>
      <c r="B61" s="166"/>
      <c r="C61" s="166"/>
      <c r="D61" s="166"/>
      <c r="E61" s="271" t="s">
        <v>294</v>
      </c>
      <c r="F61" s="164" t="s">
        <v>272</v>
      </c>
      <c r="G61" s="271">
        <v>800</v>
      </c>
      <c r="H61" s="165">
        <v>15000</v>
      </c>
      <c r="I61" s="155">
        <f t="shared" si="3"/>
        <v>5.3333333333333337E-2</v>
      </c>
      <c r="J61" s="165">
        <v>50000</v>
      </c>
      <c r="K61" s="685" t="s">
        <v>291</v>
      </c>
      <c r="L61" s="667" t="s">
        <v>312</v>
      </c>
      <c r="M61" s="284" t="s">
        <v>312</v>
      </c>
      <c r="N61" s="267"/>
      <c r="O61" s="267"/>
      <c r="P61" s="267"/>
      <c r="Q61" s="267"/>
      <c r="R61" s="267"/>
      <c r="S61" s="267"/>
      <c r="T61" s="267"/>
      <c r="U61" s="267"/>
      <c r="V61" s="267"/>
      <c r="W61" s="267"/>
      <c r="X61" s="267"/>
      <c r="Y61" s="267"/>
      <c r="Z61" s="267"/>
    </row>
    <row r="62" spans="1:26" customFormat="1" ht="15">
      <c r="A62" s="108"/>
      <c r="B62" s="172"/>
      <c r="C62" s="172"/>
      <c r="D62" s="172"/>
      <c r="E62" s="272" t="s">
        <v>295</v>
      </c>
      <c r="F62" s="139"/>
      <c r="G62" s="272"/>
      <c r="H62" s="172"/>
      <c r="I62" s="273"/>
      <c r="J62" s="274"/>
      <c r="K62" s="275"/>
      <c r="L62" s="666"/>
      <c r="M62" s="269"/>
      <c r="N62" s="267"/>
      <c r="O62" s="267"/>
      <c r="P62" s="267"/>
      <c r="Q62" s="267"/>
      <c r="R62" s="267"/>
      <c r="S62" s="267"/>
      <c r="T62" s="267"/>
      <c r="U62" s="267"/>
      <c r="V62" s="267"/>
      <c r="W62" s="267"/>
      <c r="X62" s="267"/>
      <c r="Y62" s="267"/>
      <c r="Z62" s="267"/>
    </row>
    <row r="63" spans="1:26" customFormat="1" ht="15">
      <c r="A63" s="108"/>
      <c r="B63" s="172"/>
      <c r="C63" s="172"/>
      <c r="D63" s="172"/>
      <c r="E63" s="272"/>
      <c r="F63" s="139"/>
      <c r="G63" s="272"/>
      <c r="H63" s="172"/>
      <c r="I63" s="273"/>
      <c r="J63" s="274"/>
      <c r="K63" s="275"/>
      <c r="L63" s="666"/>
      <c r="M63" s="269"/>
      <c r="N63" s="267"/>
      <c r="O63" s="267"/>
      <c r="P63" s="267"/>
      <c r="Q63" s="267"/>
      <c r="R63" s="267"/>
      <c r="S63" s="267"/>
      <c r="T63" s="267"/>
      <c r="U63" s="267"/>
      <c r="V63" s="267"/>
      <c r="W63" s="267"/>
      <c r="X63" s="267"/>
      <c r="Y63" s="267"/>
      <c r="Z63" s="267"/>
    </row>
    <row r="64" spans="1:26" customFormat="1" ht="15">
      <c r="A64" s="114" t="s">
        <v>307</v>
      </c>
      <c r="B64" s="103"/>
      <c r="C64" s="103"/>
      <c r="D64" s="103"/>
      <c r="E64" s="187"/>
      <c r="F64" s="150"/>
      <c r="G64" s="187"/>
      <c r="H64" s="162"/>
      <c r="I64" s="187"/>
      <c r="J64" s="162"/>
      <c r="K64" s="268"/>
      <c r="L64" s="666"/>
      <c r="M64" s="269"/>
      <c r="N64" s="267"/>
      <c r="O64" s="267"/>
      <c r="P64" s="267"/>
      <c r="Q64" s="267"/>
      <c r="R64" s="267"/>
      <c r="S64" s="267"/>
      <c r="T64" s="267"/>
      <c r="U64" s="267"/>
      <c r="V64" s="267"/>
      <c r="W64" s="267"/>
      <c r="X64" s="267"/>
      <c r="Y64" s="267"/>
      <c r="Z64" s="267"/>
    </row>
    <row r="65" spans="1:26" customFormat="1" ht="15">
      <c r="A65" s="171" t="s">
        <v>308</v>
      </c>
      <c r="B65" s="166"/>
      <c r="C65" s="166"/>
      <c r="D65" s="166"/>
      <c r="E65" s="276"/>
      <c r="F65" s="175"/>
      <c r="G65" s="276"/>
      <c r="H65" s="176"/>
      <c r="I65" s="276"/>
      <c r="J65" s="176"/>
      <c r="K65" s="268"/>
      <c r="L65" s="666"/>
      <c r="M65" s="269"/>
      <c r="N65" s="267"/>
      <c r="O65" s="267"/>
      <c r="P65" s="267"/>
      <c r="Q65" s="267"/>
      <c r="R65" s="267"/>
      <c r="S65" s="267"/>
      <c r="T65" s="267"/>
      <c r="U65" s="267"/>
      <c r="V65" s="267"/>
      <c r="W65" s="267"/>
      <c r="X65" s="267"/>
      <c r="Y65" s="267"/>
      <c r="Z65" s="267"/>
    </row>
    <row r="66" spans="1:26" customFormat="1" ht="15">
      <c r="A66" s="166" t="s">
        <v>25</v>
      </c>
      <c r="B66" s="166"/>
      <c r="C66" s="166"/>
      <c r="D66" s="166"/>
      <c r="E66" s="271" t="s">
        <v>13</v>
      </c>
      <c r="F66" s="164" t="s">
        <v>296</v>
      </c>
      <c r="G66" s="271"/>
      <c r="H66" s="165" t="s">
        <v>297</v>
      </c>
      <c r="I66" s="271"/>
      <c r="J66" s="165" t="s">
        <v>298</v>
      </c>
      <c r="K66" s="685">
        <v>12</v>
      </c>
      <c r="L66" s="664"/>
      <c r="M66" s="156">
        <f>K66*L66</f>
        <v>0</v>
      </c>
      <c r="N66" s="267"/>
      <c r="O66" s="267"/>
      <c r="P66" s="267"/>
      <c r="Q66" s="267"/>
      <c r="R66" s="267"/>
      <c r="S66" s="267"/>
      <c r="T66" s="267"/>
      <c r="U66" s="267"/>
      <c r="V66" s="267"/>
      <c r="W66" s="267"/>
      <c r="X66" s="267"/>
      <c r="Y66" s="267"/>
      <c r="Z66" s="267"/>
    </row>
    <row r="67" spans="1:26" customFormat="1" ht="15">
      <c r="A67" s="166" t="s">
        <v>269</v>
      </c>
      <c r="B67" s="166"/>
      <c r="C67" s="166"/>
      <c r="D67" s="166"/>
      <c r="E67" s="271" t="s">
        <v>14</v>
      </c>
      <c r="F67" s="164" t="s">
        <v>296</v>
      </c>
      <c r="G67" s="271"/>
      <c r="H67" s="165" t="s">
        <v>297</v>
      </c>
      <c r="I67" s="271"/>
      <c r="J67" s="165" t="s">
        <v>299</v>
      </c>
      <c r="K67" s="685">
        <v>12</v>
      </c>
      <c r="L67" s="664"/>
      <c r="M67" s="156">
        <f>K67*L67</f>
        <v>0</v>
      </c>
      <c r="N67" s="267"/>
      <c r="O67" s="267"/>
      <c r="P67" s="267"/>
      <c r="Q67" s="267"/>
      <c r="R67" s="267"/>
      <c r="S67" s="267"/>
      <c r="T67" s="267"/>
      <c r="U67" s="267"/>
      <c r="V67" s="267"/>
      <c r="W67" s="267"/>
      <c r="X67" s="267"/>
      <c r="Y67" s="267"/>
      <c r="Z67" s="267"/>
    </row>
    <row r="68" spans="1:26" customFormat="1" ht="15">
      <c r="A68" s="166" t="s">
        <v>305</v>
      </c>
      <c r="B68" s="166"/>
      <c r="C68" s="166"/>
      <c r="D68" s="166"/>
      <c r="E68" s="271" t="s">
        <v>14</v>
      </c>
      <c r="F68" s="164" t="s">
        <v>296</v>
      </c>
      <c r="G68" s="271"/>
      <c r="H68" s="165" t="s">
        <v>300</v>
      </c>
      <c r="I68" s="271"/>
      <c r="J68" s="165" t="s">
        <v>300</v>
      </c>
      <c r="K68" s="685">
        <v>3</v>
      </c>
      <c r="L68" s="664"/>
      <c r="M68" s="156">
        <f>K68*L68</f>
        <v>0</v>
      </c>
      <c r="N68" s="267"/>
      <c r="O68" s="267"/>
      <c r="P68" s="267"/>
      <c r="Q68" s="267"/>
      <c r="R68" s="267"/>
      <c r="S68" s="267"/>
      <c r="T68" s="267"/>
      <c r="U68" s="267"/>
      <c r="V68" s="267"/>
      <c r="W68" s="267"/>
      <c r="X68" s="267"/>
      <c r="Y68" s="267"/>
      <c r="Z68" s="267"/>
    </row>
    <row r="69" spans="1:26" customFormat="1" ht="15">
      <c r="A69" s="166"/>
      <c r="B69" s="166"/>
      <c r="C69" s="166"/>
      <c r="D69" s="166"/>
      <c r="E69" s="627" t="s">
        <v>301</v>
      </c>
      <c r="F69" s="108"/>
      <c r="G69" s="277"/>
      <c r="H69" s="266"/>
      <c r="I69" s="277"/>
      <c r="J69" s="266"/>
      <c r="K69" s="275"/>
      <c r="L69" s="666"/>
      <c r="M69" s="270"/>
      <c r="N69" s="267"/>
      <c r="O69" s="267"/>
      <c r="P69" s="267"/>
      <c r="Q69" s="267"/>
      <c r="R69" s="267"/>
      <c r="S69" s="267"/>
      <c r="T69" s="267"/>
      <c r="U69" s="267"/>
      <c r="V69" s="267"/>
      <c r="W69" s="267"/>
      <c r="X69" s="267"/>
      <c r="Y69" s="267"/>
      <c r="Z69" s="267"/>
    </row>
    <row r="70" spans="1:26" customFormat="1" ht="15">
      <c r="A70" s="166"/>
      <c r="B70" s="166"/>
      <c r="C70" s="166"/>
      <c r="D70" s="166"/>
      <c r="E70" s="628" t="s">
        <v>302</v>
      </c>
      <c r="F70" s="108"/>
      <c r="G70" s="277"/>
      <c r="H70" s="266"/>
      <c r="I70" s="277"/>
      <c r="J70" s="266"/>
      <c r="K70" s="275"/>
      <c r="L70" s="666"/>
      <c r="M70" s="270"/>
      <c r="N70" s="267"/>
      <c r="O70" s="267"/>
      <c r="P70" s="267"/>
      <c r="Q70" s="267"/>
      <c r="R70" s="267"/>
      <c r="S70" s="267"/>
      <c r="T70" s="267"/>
      <c r="U70" s="267"/>
      <c r="V70" s="267"/>
      <c r="W70" s="267"/>
      <c r="X70" s="267"/>
      <c r="Y70" s="267"/>
      <c r="Z70" s="267"/>
    </row>
    <row r="71" spans="1:26">
      <c r="A71" s="103"/>
      <c r="B71" s="103"/>
      <c r="C71" s="103"/>
      <c r="D71" s="103"/>
      <c r="E71" s="187"/>
      <c r="F71" s="168"/>
      <c r="G71" s="146"/>
      <c r="H71" s="160"/>
      <c r="I71" s="161"/>
      <c r="J71" s="160"/>
      <c r="K71" s="161"/>
      <c r="L71" s="663"/>
      <c r="M71" s="109"/>
      <c r="N71" s="22"/>
      <c r="O71" s="22"/>
      <c r="P71" s="22"/>
      <c r="Q71" s="22"/>
      <c r="R71" s="22"/>
      <c r="S71" s="22"/>
      <c r="T71" s="22"/>
      <c r="U71" s="22"/>
      <c r="V71" s="22"/>
      <c r="W71" s="22"/>
      <c r="X71" s="22"/>
      <c r="Y71" s="22"/>
      <c r="Z71" s="22"/>
    </row>
    <row r="72" spans="1:26">
      <c r="A72" s="103"/>
      <c r="B72" s="103"/>
      <c r="C72" s="103"/>
      <c r="D72" s="103"/>
      <c r="E72" s="281"/>
      <c r="F72" s="159"/>
      <c r="G72" s="146"/>
      <c r="H72" s="160"/>
      <c r="I72" s="149"/>
      <c r="J72" s="160"/>
      <c r="K72" s="161"/>
      <c r="L72" s="663"/>
      <c r="M72" s="109"/>
      <c r="N72" s="22"/>
      <c r="O72" s="22"/>
      <c r="P72" s="22"/>
      <c r="Q72" s="22"/>
      <c r="R72" s="22"/>
      <c r="S72" s="22"/>
      <c r="T72" s="22"/>
      <c r="U72" s="22"/>
      <c r="V72" s="22"/>
      <c r="W72" s="22"/>
      <c r="X72" s="22"/>
      <c r="Y72" s="22"/>
      <c r="Z72" s="22"/>
    </row>
    <row r="73" spans="1:26">
      <c r="A73" s="114" t="s">
        <v>309</v>
      </c>
      <c r="B73" s="103"/>
      <c r="C73" s="103"/>
      <c r="D73" s="103"/>
      <c r="E73" s="187"/>
      <c r="F73" s="150"/>
      <c r="G73" s="117"/>
      <c r="H73" s="162"/>
      <c r="I73" s="163"/>
      <c r="J73" s="162"/>
      <c r="K73" s="163"/>
      <c r="L73" s="663"/>
      <c r="M73" s="109"/>
      <c r="N73" s="22"/>
      <c r="O73" s="22"/>
      <c r="P73" s="22"/>
      <c r="Q73" s="22"/>
      <c r="R73" s="22"/>
      <c r="S73" s="22"/>
      <c r="T73" s="22"/>
      <c r="U73" s="22"/>
      <c r="V73" s="22"/>
      <c r="W73" s="22"/>
      <c r="X73" s="22"/>
      <c r="Y73" s="22"/>
      <c r="Z73" s="22"/>
    </row>
    <row r="74" spans="1:26">
      <c r="A74" s="114" t="s">
        <v>310</v>
      </c>
      <c r="B74" s="103"/>
      <c r="C74" s="103"/>
      <c r="D74" s="103"/>
      <c r="E74" s="187"/>
      <c r="F74" s="150"/>
      <c r="G74" s="117"/>
      <c r="H74" s="162"/>
      <c r="I74" s="163"/>
      <c r="J74" s="162"/>
      <c r="K74" s="163"/>
      <c r="L74" s="663"/>
      <c r="M74" s="109"/>
      <c r="N74" s="22"/>
      <c r="O74" s="22"/>
      <c r="P74" s="22"/>
      <c r="Q74" s="22"/>
      <c r="R74" s="22"/>
      <c r="S74" s="22"/>
      <c r="T74" s="22"/>
      <c r="U74" s="22"/>
      <c r="V74" s="22"/>
      <c r="W74" s="22"/>
      <c r="X74" s="22"/>
      <c r="Y74" s="22"/>
      <c r="Z74" s="22"/>
    </row>
    <row r="75" spans="1:26">
      <c r="A75" s="171" t="s">
        <v>311</v>
      </c>
      <c r="B75" s="166"/>
      <c r="C75" s="166"/>
      <c r="D75" s="166"/>
      <c r="E75" s="276"/>
      <c r="F75" s="175"/>
      <c r="G75" s="117"/>
      <c r="H75" s="176"/>
      <c r="I75" s="163"/>
      <c r="J75" s="176"/>
      <c r="K75" s="163"/>
      <c r="L75" s="663"/>
      <c r="M75" s="109"/>
      <c r="N75" s="22"/>
      <c r="O75" s="22"/>
      <c r="P75" s="22"/>
      <c r="Q75" s="22"/>
      <c r="R75" s="22"/>
      <c r="S75" s="22"/>
      <c r="T75" s="22"/>
      <c r="U75" s="22"/>
      <c r="V75" s="22"/>
      <c r="W75" s="22"/>
      <c r="X75" s="22"/>
      <c r="Y75" s="22"/>
      <c r="Z75" s="22"/>
    </row>
    <row r="76" spans="1:26" ht="14.25">
      <c r="A76" s="166" t="s">
        <v>36</v>
      </c>
      <c r="B76" s="166"/>
      <c r="C76" s="166"/>
      <c r="D76" s="166"/>
      <c r="E76" s="271" t="s">
        <v>37</v>
      </c>
      <c r="F76" s="164" t="s">
        <v>273</v>
      </c>
      <c r="G76" s="153">
        <v>3950</v>
      </c>
      <c r="H76" s="165">
        <v>5000</v>
      </c>
      <c r="I76" s="155">
        <f>+G76/H76</f>
        <v>0.79</v>
      </c>
      <c r="J76" s="177">
        <v>5000</v>
      </c>
      <c r="K76" s="685">
        <v>1</v>
      </c>
      <c r="L76" s="664"/>
      <c r="M76" s="156">
        <f>K76*L76</f>
        <v>0</v>
      </c>
      <c r="N76" s="22"/>
      <c r="O76" s="22"/>
      <c r="P76" s="22"/>
      <c r="Q76" s="22"/>
      <c r="R76" s="22"/>
      <c r="S76" s="22"/>
      <c r="T76" s="22"/>
      <c r="U76" s="22"/>
      <c r="V76" s="22"/>
      <c r="W76" s="22"/>
      <c r="X76" s="22"/>
      <c r="Y76" s="22"/>
      <c r="Z76" s="22"/>
    </row>
    <row r="77" spans="1:26" ht="14.25">
      <c r="A77" s="166" t="s">
        <v>38</v>
      </c>
      <c r="B77" s="166"/>
      <c r="C77" s="166"/>
      <c r="D77" s="166"/>
      <c r="E77" s="271" t="s">
        <v>22</v>
      </c>
      <c r="F77" s="164" t="s">
        <v>273</v>
      </c>
      <c r="G77" s="153">
        <v>3950</v>
      </c>
      <c r="H77" s="165">
        <v>5000</v>
      </c>
      <c r="I77" s="155">
        <f t="shared" ref="I77:I85" si="4">+G77/H77</f>
        <v>0.79</v>
      </c>
      <c r="J77" s="177">
        <v>5000</v>
      </c>
      <c r="K77" s="685">
        <v>1</v>
      </c>
      <c r="L77" s="664"/>
      <c r="M77" s="156">
        <f>+K77*L77</f>
        <v>0</v>
      </c>
      <c r="N77" s="22"/>
      <c r="O77" s="22"/>
      <c r="P77" s="22"/>
      <c r="Q77" s="22"/>
      <c r="R77" s="22"/>
      <c r="S77" s="22"/>
      <c r="T77" s="22"/>
      <c r="U77" s="22"/>
      <c r="V77" s="22"/>
      <c r="W77" s="22"/>
      <c r="X77" s="22"/>
      <c r="Y77" s="22"/>
      <c r="Z77" s="22"/>
    </row>
    <row r="78" spans="1:26" ht="14.25">
      <c r="A78" s="166" t="s">
        <v>39</v>
      </c>
      <c r="B78" s="166"/>
      <c r="C78" s="166"/>
      <c r="D78" s="166"/>
      <c r="E78" s="271" t="s">
        <v>22</v>
      </c>
      <c r="F78" s="164" t="s">
        <v>273</v>
      </c>
      <c r="G78" s="153">
        <v>3950</v>
      </c>
      <c r="H78" s="165">
        <v>3000</v>
      </c>
      <c r="I78" s="155">
        <f t="shared" si="4"/>
        <v>1.3166666666666667</v>
      </c>
      <c r="J78" s="177">
        <v>10000</v>
      </c>
      <c r="K78" s="685">
        <v>1</v>
      </c>
      <c r="L78" s="664"/>
      <c r="M78" s="156">
        <f>+K78*L78</f>
        <v>0</v>
      </c>
      <c r="N78" s="22"/>
      <c r="O78" s="22"/>
      <c r="P78" s="22"/>
      <c r="Q78" s="22"/>
      <c r="R78" s="22"/>
      <c r="S78" s="22"/>
      <c r="T78" s="22"/>
      <c r="U78" s="22"/>
      <c r="V78" s="22"/>
      <c r="W78" s="22"/>
      <c r="X78" s="22"/>
      <c r="Y78" s="22"/>
      <c r="Z78" s="22"/>
    </row>
    <row r="79" spans="1:26" ht="14.25">
      <c r="A79" s="166" t="s">
        <v>40</v>
      </c>
      <c r="B79" s="166"/>
      <c r="C79" s="166"/>
      <c r="D79" s="166"/>
      <c r="E79" s="271" t="s">
        <v>41</v>
      </c>
      <c r="F79" s="164" t="s">
        <v>273</v>
      </c>
      <c r="G79" s="153">
        <v>3950</v>
      </c>
      <c r="H79" s="165">
        <v>3000</v>
      </c>
      <c r="I79" s="155">
        <f t="shared" si="4"/>
        <v>1.3166666666666667</v>
      </c>
      <c r="J79" s="165">
        <v>10000</v>
      </c>
      <c r="K79" s="685">
        <v>1</v>
      </c>
      <c r="L79" s="664"/>
      <c r="M79" s="156">
        <f>+K79*L79</f>
        <v>0</v>
      </c>
      <c r="N79" s="22"/>
      <c r="O79" s="22"/>
      <c r="P79" s="22"/>
      <c r="Q79" s="22"/>
      <c r="R79" s="22"/>
      <c r="S79" s="22"/>
      <c r="T79" s="22"/>
      <c r="U79" s="22"/>
      <c r="V79" s="22"/>
      <c r="W79" s="22"/>
      <c r="X79" s="22"/>
      <c r="Y79" s="22"/>
      <c r="Z79" s="22"/>
    </row>
    <row r="80" spans="1:26" ht="14.25">
      <c r="A80" s="166" t="s">
        <v>42</v>
      </c>
      <c r="B80" s="166"/>
      <c r="C80" s="166"/>
      <c r="D80" s="166"/>
      <c r="E80" s="626" t="s">
        <v>43</v>
      </c>
      <c r="F80" s="164" t="s">
        <v>273</v>
      </c>
      <c r="G80" s="153">
        <v>3950</v>
      </c>
      <c r="H80" s="165">
        <v>3000</v>
      </c>
      <c r="I80" s="155">
        <f t="shared" si="4"/>
        <v>1.3166666666666667</v>
      </c>
      <c r="J80" s="165">
        <v>10000</v>
      </c>
      <c r="K80" s="685" t="s">
        <v>291</v>
      </c>
      <c r="L80" s="667" t="s">
        <v>312</v>
      </c>
      <c r="M80" s="284" t="s">
        <v>312</v>
      </c>
      <c r="N80" s="22"/>
      <c r="O80" s="22"/>
      <c r="P80" s="22"/>
      <c r="Q80" s="22"/>
      <c r="R80" s="22"/>
      <c r="S80" s="22"/>
      <c r="T80" s="22"/>
      <c r="U80" s="22"/>
      <c r="V80" s="22"/>
      <c r="W80" s="22"/>
      <c r="X80" s="22"/>
      <c r="Y80" s="22"/>
      <c r="Z80" s="22"/>
    </row>
    <row r="81" spans="1:26" ht="14.25">
      <c r="A81" s="166" t="s">
        <v>23</v>
      </c>
      <c r="B81" s="166"/>
      <c r="C81" s="166"/>
      <c r="D81" s="166"/>
      <c r="E81" s="271" t="s">
        <v>24</v>
      </c>
      <c r="F81" s="164" t="s">
        <v>273</v>
      </c>
      <c r="G81" s="153">
        <v>3950</v>
      </c>
      <c r="H81" s="165">
        <v>10000</v>
      </c>
      <c r="I81" s="155">
        <f t="shared" si="4"/>
        <v>0.39500000000000002</v>
      </c>
      <c r="J81" s="165">
        <v>40000</v>
      </c>
      <c r="K81" s="685">
        <v>1</v>
      </c>
      <c r="L81" s="664"/>
      <c r="M81" s="156">
        <f>+K81*L81</f>
        <v>0</v>
      </c>
      <c r="N81" s="22"/>
      <c r="O81" s="22"/>
      <c r="P81" s="22"/>
      <c r="Q81" s="22"/>
      <c r="R81" s="22"/>
      <c r="S81" s="22"/>
      <c r="T81" s="22"/>
      <c r="U81" s="22"/>
      <c r="V81" s="22"/>
      <c r="W81" s="22"/>
      <c r="X81" s="22"/>
      <c r="Y81" s="22"/>
      <c r="Z81" s="22"/>
    </row>
    <row r="82" spans="1:26" ht="14.25">
      <c r="A82" s="166" t="s">
        <v>25</v>
      </c>
      <c r="B82" s="166"/>
      <c r="C82" s="166"/>
      <c r="D82" s="166"/>
      <c r="E82" s="626" t="s">
        <v>13</v>
      </c>
      <c r="F82" s="164" t="s">
        <v>271</v>
      </c>
      <c r="G82" s="153">
        <v>3950</v>
      </c>
      <c r="H82" s="165">
        <v>500</v>
      </c>
      <c r="I82" s="155">
        <f t="shared" si="4"/>
        <v>7.9</v>
      </c>
      <c r="J82" s="177">
        <v>2000</v>
      </c>
      <c r="K82" s="685">
        <v>2</v>
      </c>
      <c r="L82" s="664"/>
      <c r="M82" s="156">
        <f>+K82*L82</f>
        <v>0</v>
      </c>
      <c r="N82" s="22"/>
      <c r="O82" s="22"/>
      <c r="P82" s="22"/>
      <c r="Q82" s="22"/>
      <c r="R82" s="22"/>
      <c r="S82" s="22"/>
      <c r="T82" s="22"/>
      <c r="U82" s="22"/>
      <c r="V82" s="22"/>
      <c r="W82" s="22"/>
      <c r="X82" s="22"/>
      <c r="Y82" s="22"/>
      <c r="Z82" s="22"/>
    </row>
    <row r="83" spans="1:26" ht="14.25">
      <c r="A83" s="166" t="s">
        <v>269</v>
      </c>
      <c r="B83" s="166"/>
      <c r="C83" s="166"/>
      <c r="D83" s="166"/>
      <c r="E83" s="626" t="s">
        <v>14</v>
      </c>
      <c r="F83" s="164" t="s">
        <v>271</v>
      </c>
      <c r="G83" s="153">
        <v>3950</v>
      </c>
      <c r="H83" s="165">
        <v>500</v>
      </c>
      <c r="I83" s="155">
        <f t="shared" si="4"/>
        <v>7.9</v>
      </c>
      <c r="J83" s="177">
        <v>2000</v>
      </c>
      <c r="K83" s="685">
        <v>2</v>
      </c>
      <c r="L83" s="664"/>
      <c r="M83" s="156">
        <f>+K83*L83</f>
        <v>0</v>
      </c>
      <c r="N83" s="22"/>
      <c r="O83" s="22"/>
      <c r="P83" s="22"/>
      <c r="Q83" s="22"/>
      <c r="R83" s="22"/>
      <c r="S83" s="22"/>
      <c r="T83" s="22"/>
      <c r="U83" s="22"/>
      <c r="V83" s="22"/>
      <c r="W83" s="22"/>
      <c r="X83" s="22"/>
      <c r="Y83" s="22"/>
      <c r="Z83" s="22"/>
    </row>
    <row r="84" spans="1:26" ht="14.25">
      <c r="A84" s="166" t="s">
        <v>274</v>
      </c>
      <c r="B84" s="166"/>
      <c r="C84" s="166"/>
      <c r="D84" s="166"/>
      <c r="E84" s="626" t="s">
        <v>14</v>
      </c>
      <c r="F84" s="164" t="s">
        <v>271</v>
      </c>
      <c r="G84" s="153">
        <v>3950</v>
      </c>
      <c r="H84" s="165">
        <v>10000</v>
      </c>
      <c r="I84" s="155">
        <f t="shared" si="4"/>
        <v>0.39500000000000002</v>
      </c>
      <c r="J84" s="177">
        <v>20000</v>
      </c>
      <c r="K84" s="685">
        <v>1</v>
      </c>
      <c r="L84" s="664"/>
      <c r="M84" s="156">
        <f>+K84*L84</f>
        <v>0</v>
      </c>
      <c r="N84" s="22"/>
      <c r="O84" s="22"/>
      <c r="P84" s="22"/>
      <c r="Q84" s="22"/>
      <c r="R84" s="22"/>
      <c r="S84" s="22"/>
      <c r="T84" s="22"/>
      <c r="U84" s="22"/>
      <c r="V84" s="22"/>
      <c r="W84" s="22"/>
      <c r="X84" s="22"/>
      <c r="Y84" s="22"/>
      <c r="Z84" s="22"/>
    </row>
    <row r="85" spans="1:26" ht="14.25">
      <c r="A85" s="166" t="s">
        <v>44</v>
      </c>
      <c r="B85" s="166"/>
      <c r="C85" s="166"/>
      <c r="D85" s="166"/>
      <c r="E85" s="271" t="s">
        <v>45</v>
      </c>
      <c r="F85" s="164" t="s">
        <v>271</v>
      </c>
      <c r="G85" s="153">
        <v>3950</v>
      </c>
      <c r="H85" s="165">
        <v>2000</v>
      </c>
      <c r="I85" s="155">
        <f t="shared" si="4"/>
        <v>1.9750000000000001</v>
      </c>
      <c r="J85" s="177">
        <v>8000</v>
      </c>
      <c r="K85" s="685">
        <v>1</v>
      </c>
      <c r="L85" s="664"/>
      <c r="M85" s="156">
        <f>+K85*L85</f>
        <v>0</v>
      </c>
      <c r="N85" s="22"/>
      <c r="O85" s="22"/>
      <c r="P85" s="22"/>
      <c r="Q85" s="22"/>
      <c r="R85" s="22"/>
      <c r="S85" s="22"/>
      <c r="T85" s="22"/>
      <c r="U85" s="22"/>
      <c r="V85" s="22"/>
      <c r="W85" s="22"/>
      <c r="X85" s="22"/>
      <c r="Y85" s="22"/>
      <c r="Z85" s="22"/>
    </row>
    <row r="86" spans="1:26">
      <c r="A86" s="121"/>
      <c r="B86" s="103"/>
      <c r="C86" s="103"/>
      <c r="D86" s="103"/>
      <c r="E86" s="187"/>
      <c r="F86" s="159"/>
      <c r="G86" s="146"/>
      <c r="H86" s="160"/>
      <c r="I86" s="149"/>
      <c r="J86" s="160"/>
      <c r="K86" s="161"/>
      <c r="L86" s="663"/>
      <c r="M86" s="109"/>
      <c r="N86" s="22"/>
      <c r="O86" s="22"/>
      <c r="P86" s="22"/>
      <c r="Q86" s="22"/>
      <c r="R86" s="22"/>
      <c r="S86" s="22"/>
      <c r="T86" s="22"/>
      <c r="U86" s="22"/>
      <c r="V86" s="22"/>
      <c r="W86" s="22"/>
      <c r="X86" s="22"/>
      <c r="Y86" s="22"/>
      <c r="Z86" s="22"/>
    </row>
    <row r="87" spans="1:26">
      <c r="A87" s="103"/>
      <c r="B87" s="103"/>
      <c r="C87" s="103"/>
      <c r="D87" s="103"/>
      <c r="E87" s="187"/>
      <c r="F87" s="159"/>
      <c r="G87" s="146"/>
      <c r="H87" s="160"/>
      <c r="I87" s="161"/>
      <c r="J87" s="160"/>
      <c r="K87" s="161"/>
      <c r="L87" s="663"/>
      <c r="M87" s="109"/>
      <c r="N87" s="22"/>
      <c r="O87" s="22"/>
      <c r="P87" s="22"/>
      <c r="Q87" s="22"/>
      <c r="R87" s="22"/>
      <c r="S87" s="22"/>
      <c r="T87" s="22"/>
      <c r="U87" s="22"/>
      <c r="V87" s="22"/>
      <c r="W87" s="22"/>
      <c r="X87" s="22"/>
      <c r="Y87" s="22"/>
      <c r="Z87" s="22"/>
    </row>
    <row r="88" spans="1:26">
      <c r="A88" s="114" t="s">
        <v>47</v>
      </c>
      <c r="B88" s="103"/>
      <c r="C88" s="103"/>
      <c r="D88" s="103"/>
      <c r="E88" s="187"/>
      <c r="F88" s="178"/>
      <c r="G88" s="173"/>
      <c r="H88" s="121"/>
      <c r="I88" s="179"/>
      <c r="J88" s="121"/>
      <c r="K88" s="686"/>
      <c r="L88" s="663"/>
      <c r="M88" s="109"/>
      <c r="N88" s="22"/>
      <c r="O88" s="22"/>
      <c r="P88" s="22"/>
      <c r="Q88" s="22"/>
      <c r="R88" s="22"/>
      <c r="S88" s="22"/>
      <c r="T88" s="22"/>
      <c r="U88" s="22"/>
      <c r="V88" s="22"/>
      <c r="W88" s="22"/>
      <c r="X88" s="22"/>
      <c r="Y88" s="22"/>
      <c r="Z88" s="22"/>
    </row>
    <row r="89" spans="1:26">
      <c r="A89" s="114" t="s">
        <v>275</v>
      </c>
      <c r="B89" s="103"/>
      <c r="C89" s="103"/>
      <c r="D89" s="103"/>
      <c r="E89" s="187"/>
      <c r="F89" s="150"/>
      <c r="G89" s="117"/>
      <c r="H89" s="162"/>
      <c r="I89" s="163"/>
      <c r="J89" s="162"/>
      <c r="K89" s="163"/>
      <c r="L89" s="663"/>
      <c r="M89" s="109"/>
      <c r="N89" s="22"/>
      <c r="O89" s="22"/>
      <c r="P89" s="22"/>
      <c r="Q89" s="22"/>
      <c r="R89" s="22"/>
      <c r="S89" s="22"/>
      <c r="T89" s="22"/>
      <c r="U89" s="22"/>
      <c r="V89" s="22"/>
      <c r="W89" s="22"/>
      <c r="X89" s="22"/>
      <c r="Y89" s="22"/>
      <c r="Z89" s="22"/>
    </row>
    <row r="90" spans="1:26">
      <c r="A90" s="114" t="s">
        <v>48</v>
      </c>
      <c r="B90" s="103"/>
      <c r="C90" s="103"/>
      <c r="D90" s="103"/>
      <c r="E90" s="187"/>
      <c r="F90" s="150"/>
      <c r="G90" s="117"/>
      <c r="H90" s="162"/>
      <c r="I90" s="163"/>
      <c r="J90" s="162"/>
      <c r="K90" s="163"/>
      <c r="L90" s="663"/>
      <c r="M90" s="109"/>
      <c r="N90" s="22"/>
      <c r="O90" s="22"/>
      <c r="P90" s="22"/>
      <c r="Q90" s="22"/>
      <c r="R90" s="22"/>
      <c r="S90" s="22"/>
      <c r="T90" s="22"/>
      <c r="U90" s="22"/>
      <c r="V90" s="22"/>
      <c r="W90" s="22"/>
      <c r="X90" s="22"/>
      <c r="Y90" s="22"/>
      <c r="Z90" s="22"/>
    </row>
    <row r="91" spans="1:26" ht="14.25">
      <c r="A91" s="166" t="s">
        <v>49</v>
      </c>
      <c r="B91" s="166"/>
      <c r="C91" s="166"/>
      <c r="D91" s="166"/>
      <c r="E91" s="271" t="s">
        <v>37</v>
      </c>
      <c r="F91" s="180" t="s">
        <v>276</v>
      </c>
      <c r="G91" s="181">
        <v>8180</v>
      </c>
      <c r="H91" s="182">
        <v>1000</v>
      </c>
      <c r="I91" s="155">
        <f>+G91/H91</f>
        <v>8.18</v>
      </c>
      <c r="J91" s="165">
        <v>4000</v>
      </c>
      <c r="K91" s="685">
        <v>2</v>
      </c>
      <c r="L91" s="664"/>
      <c r="M91" s="156">
        <f t="shared" ref="M91:M99" si="5">+K91*L91</f>
        <v>0</v>
      </c>
      <c r="N91" s="22"/>
      <c r="O91" s="22"/>
      <c r="P91" s="22"/>
      <c r="Q91" s="22"/>
      <c r="R91" s="22"/>
      <c r="S91" s="22"/>
      <c r="T91" s="22"/>
      <c r="U91" s="22"/>
      <c r="V91" s="22"/>
      <c r="W91" s="22"/>
      <c r="X91" s="22"/>
      <c r="Y91" s="22"/>
      <c r="Z91" s="22"/>
    </row>
    <row r="92" spans="1:26" ht="14.25">
      <c r="A92" s="166" t="s">
        <v>50</v>
      </c>
      <c r="B92" s="166"/>
      <c r="C92" s="166"/>
      <c r="D92" s="166"/>
      <c r="E92" s="271" t="s">
        <v>22</v>
      </c>
      <c r="F92" s="180" t="s">
        <v>276</v>
      </c>
      <c r="G92" s="181">
        <v>8180</v>
      </c>
      <c r="H92" s="182">
        <v>1000</v>
      </c>
      <c r="I92" s="155">
        <f t="shared" ref="I92:I99" si="6">+G92/H92</f>
        <v>8.18</v>
      </c>
      <c r="J92" s="165">
        <v>4000</v>
      </c>
      <c r="K92" s="685">
        <v>2</v>
      </c>
      <c r="L92" s="664"/>
      <c r="M92" s="156">
        <f t="shared" si="5"/>
        <v>0</v>
      </c>
      <c r="N92" s="22"/>
      <c r="O92" s="22"/>
      <c r="P92" s="22"/>
      <c r="Q92" s="22"/>
      <c r="R92" s="22"/>
      <c r="S92" s="22"/>
      <c r="T92" s="22"/>
      <c r="U92" s="22"/>
      <c r="V92" s="22"/>
      <c r="W92" s="22"/>
      <c r="X92" s="22"/>
      <c r="Y92" s="22"/>
      <c r="Z92" s="22"/>
    </row>
    <row r="93" spans="1:26" ht="14.25">
      <c r="A93" s="166" t="s">
        <v>173</v>
      </c>
      <c r="B93" s="166"/>
      <c r="C93" s="166"/>
      <c r="D93" s="166"/>
      <c r="E93" s="271" t="s">
        <v>51</v>
      </c>
      <c r="F93" s="180" t="s">
        <v>277</v>
      </c>
      <c r="G93" s="181">
        <v>8180</v>
      </c>
      <c r="H93" s="182">
        <v>2000</v>
      </c>
      <c r="I93" s="155">
        <f t="shared" si="6"/>
        <v>4.09</v>
      </c>
      <c r="J93" s="165">
        <v>4000</v>
      </c>
      <c r="K93" s="685">
        <v>2</v>
      </c>
      <c r="L93" s="664"/>
      <c r="M93" s="156">
        <f t="shared" si="5"/>
        <v>0</v>
      </c>
      <c r="N93" s="22"/>
      <c r="O93" s="22"/>
      <c r="P93" s="22"/>
      <c r="Q93" s="22"/>
      <c r="R93" s="22"/>
      <c r="S93" s="22"/>
      <c r="T93" s="22"/>
      <c r="U93" s="22"/>
      <c r="V93" s="22"/>
      <c r="W93" s="22"/>
      <c r="X93" s="22"/>
      <c r="Y93" s="22"/>
      <c r="Z93" s="22"/>
    </row>
    <row r="94" spans="1:26" ht="14.25">
      <c r="A94" s="166" t="s">
        <v>52</v>
      </c>
      <c r="B94" s="166"/>
      <c r="C94" s="166"/>
      <c r="D94" s="166"/>
      <c r="E94" s="271" t="s">
        <v>41</v>
      </c>
      <c r="F94" s="180" t="s">
        <v>276</v>
      </c>
      <c r="G94" s="181">
        <v>8180</v>
      </c>
      <c r="H94" s="182">
        <v>2000</v>
      </c>
      <c r="I94" s="155">
        <f t="shared" si="6"/>
        <v>4.09</v>
      </c>
      <c r="J94" s="165">
        <v>4000</v>
      </c>
      <c r="K94" s="685">
        <v>2</v>
      </c>
      <c r="L94" s="664"/>
      <c r="M94" s="156">
        <f t="shared" si="5"/>
        <v>0</v>
      </c>
      <c r="N94" s="22"/>
      <c r="O94" s="22"/>
      <c r="P94" s="22"/>
      <c r="Q94" s="22"/>
      <c r="R94" s="22"/>
      <c r="S94" s="22"/>
      <c r="T94" s="22"/>
      <c r="U94" s="22"/>
      <c r="V94" s="22"/>
      <c r="W94" s="22"/>
      <c r="X94" s="22"/>
      <c r="Y94" s="22"/>
      <c r="Z94" s="22"/>
    </row>
    <row r="95" spans="1:26" ht="14.25">
      <c r="A95" s="166" t="s">
        <v>53</v>
      </c>
      <c r="B95" s="166"/>
      <c r="C95" s="166"/>
      <c r="D95" s="166"/>
      <c r="E95" s="271" t="s">
        <v>43</v>
      </c>
      <c r="F95" s="180" t="s">
        <v>276</v>
      </c>
      <c r="G95" s="181">
        <v>8180</v>
      </c>
      <c r="H95" s="182">
        <v>2000</v>
      </c>
      <c r="I95" s="155">
        <f t="shared" si="6"/>
        <v>4.09</v>
      </c>
      <c r="J95" s="165">
        <v>8000</v>
      </c>
      <c r="K95" s="685">
        <v>2</v>
      </c>
      <c r="L95" s="664"/>
      <c r="M95" s="156">
        <f t="shared" si="5"/>
        <v>0</v>
      </c>
      <c r="N95" s="22"/>
      <c r="O95" s="22"/>
      <c r="P95" s="22"/>
      <c r="Q95" s="22"/>
      <c r="R95" s="22"/>
      <c r="S95" s="22"/>
      <c r="T95" s="22"/>
      <c r="U95" s="22"/>
      <c r="V95" s="22"/>
      <c r="W95" s="22"/>
      <c r="X95" s="22"/>
      <c r="Y95" s="22"/>
      <c r="Z95" s="22"/>
    </row>
    <row r="96" spans="1:26" ht="14.25">
      <c r="A96" s="166" t="s">
        <v>23</v>
      </c>
      <c r="B96" s="139"/>
      <c r="C96" s="166"/>
      <c r="D96" s="166"/>
      <c r="E96" s="271" t="s">
        <v>24</v>
      </c>
      <c r="F96" s="180" t="s">
        <v>276</v>
      </c>
      <c r="G96" s="181">
        <v>8180</v>
      </c>
      <c r="H96" s="182">
        <v>10000</v>
      </c>
      <c r="I96" s="155">
        <f t="shared" si="6"/>
        <v>0.81799999999999995</v>
      </c>
      <c r="J96" s="165">
        <v>40000</v>
      </c>
      <c r="K96" s="685">
        <v>1</v>
      </c>
      <c r="L96" s="664"/>
      <c r="M96" s="156">
        <f t="shared" si="5"/>
        <v>0</v>
      </c>
      <c r="N96" s="22"/>
      <c r="O96" s="22"/>
      <c r="P96" s="22"/>
      <c r="Q96" s="22"/>
      <c r="R96" s="22"/>
      <c r="S96" s="22"/>
      <c r="T96" s="22"/>
      <c r="U96" s="22"/>
      <c r="V96" s="22"/>
      <c r="W96" s="22"/>
      <c r="X96" s="22"/>
      <c r="Y96" s="22"/>
      <c r="Z96" s="22"/>
    </row>
    <row r="97" spans="1:26" ht="14.25">
      <c r="A97" s="166" t="s">
        <v>54</v>
      </c>
      <c r="B97" s="166"/>
      <c r="C97" s="166"/>
      <c r="D97" s="166"/>
      <c r="E97" s="271" t="s">
        <v>55</v>
      </c>
      <c r="F97" s="180" t="s">
        <v>276</v>
      </c>
      <c r="G97" s="181">
        <v>8180</v>
      </c>
      <c r="H97" s="182">
        <v>10000</v>
      </c>
      <c r="I97" s="155">
        <f t="shared" si="6"/>
        <v>0.81799999999999995</v>
      </c>
      <c r="J97" s="182">
        <v>40000</v>
      </c>
      <c r="K97" s="685">
        <v>1</v>
      </c>
      <c r="L97" s="664"/>
      <c r="M97" s="156">
        <f t="shared" si="5"/>
        <v>0</v>
      </c>
      <c r="N97" s="22"/>
      <c r="O97" s="22"/>
      <c r="P97" s="22"/>
      <c r="Q97" s="22"/>
      <c r="R97" s="22"/>
      <c r="S97" s="22"/>
      <c r="T97" s="22"/>
      <c r="U97" s="22"/>
      <c r="V97" s="22"/>
      <c r="W97" s="22"/>
      <c r="X97" s="22"/>
      <c r="Y97" s="22"/>
      <c r="Z97" s="22"/>
    </row>
    <row r="98" spans="1:26" ht="14.25">
      <c r="A98" s="166" t="s">
        <v>56</v>
      </c>
      <c r="B98" s="166"/>
      <c r="C98" s="166"/>
      <c r="D98" s="166"/>
      <c r="E98" s="271" t="s">
        <v>57</v>
      </c>
      <c r="F98" s="180" t="s">
        <v>276</v>
      </c>
      <c r="G98" s="181">
        <v>8180</v>
      </c>
      <c r="H98" s="182">
        <v>20000</v>
      </c>
      <c r="I98" s="155">
        <f t="shared" si="6"/>
        <v>0.40899999999999997</v>
      </c>
      <c r="J98" s="165">
        <v>80000</v>
      </c>
      <c r="K98" s="685">
        <v>1</v>
      </c>
      <c r="L98" s="664"/>
      <c r="M98" s="156">
        <f t="shared" si="5"/>
        <v>0</v>
      </c>
      <c r="N98" s="22"/>
      <c r="O98" s="22"/>
      <c r="P98" s="22"/>
      <c r="Q98" s="22"/>
      <c r="R98" s="22"/>
      <c r="S98" s="22"/>
      <c r="T98" s="22"/>
      <c r="U98" s="22"/>
      <c r="V98" s="22"/>
      <c r="W98" s="22"/>
      <c r="X98" s="22"/>
      <c r="Y98" s="22"/>
      <c r="Z98" s="22"/>
    </row>
    <row r="99" spans="1:26" ht="14.25">
      <c r="A99" s="166" t="s">
        <v>44</v>
      </c>
      <c r="B99" s="166"/>
      <c r="C99" s="166"/>
      <c r="D99" s="166"/>
      <c r="E99" s="271" t="s">
        <v>45</v>
      </c>
      <c r="F99" s="164" t="s">
        <v>271</v>
      </c>
      <c r="G99" s="181">
        <v>8180</v>
      </c>
      <c r="H99" s="165">
        <v>2000</v>
      </c>
      <c r="I99" s="155">
        <f t="shared" si="6"/>
        <v>4.09</v>
      </c>
      <c r="J99" s="177">
        <v>8000</v>
      </c>
      <c r="K99" s="685">
        <v>1</v>
      </c>
      <c r="L99" s="664"/>
      <c r="M99" s="156">
        <f t="shared" si="5"/>
        <v>0</v>
      </c>
      <c r="N99" s="22"/>
      <c r="O99" s="22"/>
      <c r="P99" s="22"/>
      <c r="Q99" s="22"/>
      <c r="R99" s="22"/>
      <c r="S99" s="22"/>
      <c r="T99" s="22"/>
      <c r="U99" s="22"/>
      <c r="V99" s="22"/>
      <c r="W99" s="22"/>
      <c r="X99" s="22"/>
      <c r="Y99" s="22"/>
      <c r="Z99" s="22"/>
    </row>
    <row r="100" spans="1:26">
      <c r="A100" s="172"/>
      <c r="B100" s="172"/>
      <c r="C100" s="172"/>
      <c r="D100" s="172"/>
      <c r="E100" s="628" t="s">
        <v>58</v>
      </c>
      <c r="F100" s="139"/>
      <c r="G100" s="173"/>
      <c r="H100" s="172"/>
      <c r="I100" s="179"/>
      <c r="J100" s="172"/>
      <c r="K100" s="686"/>
      <c r="L100" s="663"/>
      <c r="M100" s="109"/>
      <c r="N100" s="22"/>
      <c r="O100" s="22"/>
      <c r="P100" s="22"/>
      <c r="Q100" s="22"/>
      <c r="R100" s="22"/>
      <c r="S100" s="22"/>
      <c r="T100" s="22"/>
      <c r="U100" s="22"/>
      <c r="V100" s="22"/>
      <c r="W100" s="22"/>
      <c r="X100" s="22"/>
      <c r="Y100" s="22"/>
      <c r="Z100" s="22"/>
    </row>
    <row r="101" spans="1:26">
      <c r="A101" s="114"/>
      <c r="B101" s="103"/>
      <c r="C101" s="103"/>
      <c r="D101" s="103"/>
      <c r="E101" s="187"/>
      <c r="F101" s="159"/>
      <c r="G101" s="173"/>
      <c r="H101" s="121"/>
      <c r="I101" s="179"/>
      <c r="J101" s="121"/>
      <c r="K101" s="686"/>
      <c r="L101" s="663"/>
      <c r="M101" s="109"/>
      <c r="N101" s="22"/>
      <c r="O101" s="22"/>
      <c r="P101" s="22"/>
      <c r="Q101" s="22"/>
      <c r="R101" s="22"/>
      <c r="S101" s="22"/>
      <c r="T101" s="22"/>
      <c r="U101" s="22"/>
      <c r="V101" s="22"/>
      <c r="W101" s="22"/>
      <c r="X101" s="22"/>
      <c r="Y101" s="22"/>
      <c r="Z101" s="22"/>
    </row>
    <row r="102" spans="1:26">
      <c r="A102" s="114" t="s">
        <v>59</v>
      </c>
      <c r="B102" s="103"/>
      <c r="C102" s="103"/>
      <c r="D102" s="103"/>
      <c r="E102" s="187"/>
      <c r="F102" s="150"/>
      <c r="G102" s="117"/>
      <c r="H102" s="162"/>
      <c r="I102" s="163"/>
      <c r="J102" s="162"/>
      <c r="K102" s="163"/>
      <c r="L102" s="663"/>
      <c r="M102" s="109"/>
      <c r="N102" s="22"/>
      <c r="O102" s="22"/>
      <c r="P102" s="22"/>
      <c r="Q102" s="22"/>
      <c r="R102" s="22"/>
      <c r="S102" s="22"/>
      <c r="T102" s="22"/>
      <c r="U102" s="22"/>
      <c r="V102" s="22"/>
      <c r="W102" s="22"/>
      <c r="X102" s="22"/>
      <c r="Y102" s="22"/>
      <c r="Z102" s="22"/>
    </row>
    <row r="103" spans="1:26" ht="14.25">
      <c r="A103" s="166" t="s">
        <v>50</v>
      </c>
      <c r="B103" s="166"/>
      <c r="C103" s="166"/>
      <c r="D103" s="166"/>
      <c r="E103" s="271" t="s">
        <v>168</v>
      </c>
      <c r="F103" s="180" t="s">
        <v>278</v>
      </c>
      <c r="G103" s="181">
        <v>20450</v>
      </c>
      <c r="H103" s="182">
        <v>4000</v>
      </c>
      <c r="I103" s="155">
        <f>+G103/H103</f>
        <v>5.1124999999999998</v>
      </c>
      <c r="J103" s="165">
        <v>16000</v>
      </c>
      <c r="K103" s="685">
        <v>2</v>
      </c>
      <c r="L103" s="664"/>
      <c r="M103" s="156">
        <f>+K103*L103</f>
        <v>0</v>
      </c>
      <c r="N103" s="22"/>
      <c r="O103" s="22"/>
      <c r="P103" s="22"/>
      <c r="Q103" s="22"/>
      <c r="R103" s="22"/>
      <c r="S103" s="22"/>
      <c r="T103" s="22"/>
      <c r="U103" s="22"/>
      <c r="V103" s="22"/>
      <c r="W103" s="22"/>
      <c r="X103" s="22"/>
      <c r="Y103" s="22"/>
      <c r="Z103" s="22"/>
    </row>
    <row r="104" spans="1:26" ht="14.25">
      <c r="A104" s="166" t="s">
        <v>23</v>
      </c>
      <c r="B104" s="166"/>
      <c r="C104" s="166"/>
      <c r="D104" s="166"/>
      <c r="E104" s="271" t="s">
        <v>24</v>
      </c>
      <c r="F104" s="180" t="s">
        <v>278</v>
      </c>
      <c r="G104" s="181">
        <v>20450</v>
      </c>
      <c r="H104" s="182">
        <v>4000</v>
      </c>
      <c r="I104" s="155">
        <f>+G104/H104</f>
        <v>5.1124999999999998</v>
      </c>
      <c r="J104" s="165">
        <v>16000</v>
      </c>
      <c r="K104" s="685">
        <v>2</v>
      </c>
      <c r="L104" s="664"/>
      <c r="M104" s="156">
        <f>+K104*L104</f>
        <v>0</v>
      </c>
      <c r="N104" s="22"/>
      <c r="O104" s="22"/>
      <c r="P104" s="22"/>
      <c r="Q104" s="22"/>
      <c r="R104" s="22"/>
      <c r="S104" s="22"/>
      <c r="T104" s="22"/>
      <c r="U104" s="22"/>
      <c r="V104" s="22"/>
      <c r="W104" s="22"/>
      <c r="X104" s="22"/>
      <c r="Y104" s="22"/>
      <c r="Z104" s="22"/>
    </row>
    <row r="105" spans="1:26">
      <c r="A105" s="103"/>
      <c r="B105" s="103"/>
      <c r="C105" s="103"/>
      <c r="D105" s="103"/>
      <c r="E105" s="628" t="s">
        <v>58</v>
      </c>
      <c r="F105" s="159"/>
      <c r="G105" s="184"/>
      <c r="H105" s="185"/>
      <c r="I105" s="186"/>
      <c r="J105" s="160"/>
      <c r="K105" s="161"/>
      <c r="L105" s="663"/>
      <c r="M105" s="109"/>
      <c r="N105" s="22"/>
      <c r="O105" s="22"/>
      <c r="P105" s="22"/>
      <c r="Q105" s="22"/>
      <c r="R105" s="22"/>
      <c r="S105" s="22"/>
      <c r="T105" s="22"/>
      <c r="U105" s="22"/>
      <c r="V105" s="22"/>
      <c r="W105" s="22"/>
      <c r="X105" s="22"/>
      <c r="Y105" s="22"/>
      <c r="Z105" s="22"/>
    </row>
    <row r="106" spans="1:26">
      <c r="A106" s="103"/>
      <c r="B106" s="103"/>
      <c r="C106" s="103"/>
      <c r="D106" s="103"/>
      <c r="E106" s="281"/>
      <c r="F106" s="159"/>
      <c r="G106" s="184"/>
      <c r="H106" s="185"/>
      <c r="I106" s="186"/>
      <c r="J106" s="160"/>
      <c r="K106" s="161"/>
      <c r="L106" s="663"/>
      <c r="M106" s="109"/>
      <c r="N106" s="22"/>
      <c r="O106" s="22"/>
      <c r="P106" s="22"/>
      <c r="Q106" s="22"/>
      <c r="R106" s="22"/>
      <c r="S106" s="22"/>
      <c r="T106" s="22"/>
      <c r="U106" s="22"/>
      <c r="V106" s="22"/>
      <c r="W106" s="22"/>
      <c r="X106" s="22"/>
      <c r="Y106" s="22"/>
      <c r="Z106" s="22"/>
    </row>
    <row r="107" spans="1:26">
      <c r="A107" s="114" t="s">
        <v>60</v>
      </c>
      <c r="B107" s="103"/>
      <c r="C107" s="103"/>
      <c r="D107" s="103"/>
      <c r="E107" s="187"/>
      <c r="F107" s="150"/>
      <c r="G107" s="117"/>
      <c r="H107" s="162"/>
      <c r="I107" s="163"/>
      <c r="J107" s="162"/>
      <c r="K107" s="163"/>
      <c r="L107" s="663"/>
      <c r="M107" s="109"/>
      <c r="N107" s="22"/>
      <c r="O107" s="22"/>
      <c r="P107" s="22"/>
      <c r="Q107" s="22"/>
      <c r="R107" s="22"/>
      <c r="S107" s="22"/>
      <c r="T107" s="22"/>
      <c r="U107" s="22"/>
      <c r="V107" s="22"/>
      <c r="W107" s="22"/>
      <c r="X107" s="22"/>
      <c r="Y107" s="22"/>
      <c r="Z107" s="22"/>
    </row>
    <row r="108" spans="1:26" ht="14.25">
      <c r="A108" s="166" t="s">
        <v>172</v>
      </c>
      <c r="B108" s="166"/>
      <c r="C108" s="166"/>
      <c r="D108" s="166"/>
      <c r="E108" s="271" t="s">
        <v>22</v>
      </c>
      <c r="F108" s="164" t="s">
        <v>271</v>
      </c>
      <c r="G108" s="181">
        <v>20450</v>
      </c>
      <c r="H108" s="165">
        <v>4000</v>
      </c>
      <c r="I108" s="155">
        <f>+G108/H108</f>
        <v>5.1124999999999998</v>
      </c>
      <c r="J108" s="165">
        <v>16000</v>
      </c>
      <c r="K108" s="685">
        <v>2</v>
      </c>
      <c r="L108" s="664"/>
      <c r="M108" s="156">
        <f>+K108*L108</f>
        <v>0</v>
      </c>
      <c r="N108" s="22"/>
      <c r="O108" s="22"/>
      <c r="P108" s="22"/>
      <c r="Q108" s="22"/>
      <c r="R108" s="22"/>
      <c r="S108" s="22"/>
      <c r="T108" s="22"/>
      <c r="U108" s="22"/>
      <c r="V108" s="22"/>
      <c r="W108" s="22"/>
      <c r="X108" s="22"/>
      <c r="Y108" s="22"/>
      <c r="Z108" s="22"/>
    </row>
    <row r="109" spans="1:26" ht="14.25">
      <c r="A109" s="166" t="s">
        <v>25</v>
      </c>
      <c r="B109" s="166"/>
      <c r="C109" s="166"/>
      <c r="D109" s="166"/>
      <c r="E109" s="271" t="s">
        <v>13</v>
      </c>
      <c r="F109" s="164" t="s">
        <v>271</v>
      </c>
      <c r="G109" s="181">
        <v>20450</v>
      </c>
      <c r="H109" s="165">
        <v>200</v>
      </c>
      <c r="I109" s="155">
        <f>+G109/H109</f>
        <v>102.25</v>
      </c>
      <c r="J109" s="165">
        <v>800</v>
      </c>
      <c r="K109" s="685">
        <v>30</v>
      </c>
      <c r="L109" s="664"/>
      <c r="M109" s="156">
        <f>+K109*L109</f>
        <v>0</v>
      </c>
      <c r="N109" s="22"/>
      <c r="O109" s="22"/>
      <c r="P109" s="22"/>
      <c r="Q109" s="22"/>
      <c r="R109" s="22"/>
      <c r="S109" s="22"/>
      <c r="T109" s="22"/>
      <c r="U109" s="22"/>
      <c r="V109" s="22"/>
      <c r="W109" s="22"/>
      <c r="X109" s="22"/>
      <c r="Y109" s="22"/>
      <c r="Z109" s="22"/>
    </row>
    <row r="110" spans="1:26" ht="14.25">
      <c r="A110" s="166" t="s">
        <v>269</v>
      </c>
      <c r="B110" s="166"/>
      <c r="C110" s="166"/>
      <c r="D110" s="166"/>
      <c r="E110" s="271" t="s">
        <v>14</v>
      </c>
      <c r="F110" s="164" t="s">
        <v>271</v>
      </c>
      <c r="G110" s="181">
        <v>20450</v>
      </c>
      <c r="H110" s="165">
        <v>400</v>
      </c>
      <c r="I110" s="155">
        <f>+G110/H110</f>
        <v>51.125</v>
      </c>
      <c r="J110" s="165">
        <v>1600</v>
      </c>
      <c r="K110" s="685">
        <v>13</v>
      </c>
      <c r="L110" s="664"/>
      <c r="M110" s="156">
        <f>+K110*L110</f>
        <v>0</v>
      </c>
      <c r="N110" s="22"/>
      <c r="O110" s="22"/>
      <c r="P110" s="22"/>
      <c r="Q110" s="22"/>
      <c r="R110" s="22"/>
      <c r="S110" s="22"/>
      <c r="T110" s="22"/>
      <c r="U110" s="22"/>
      <c r="V110" s="22"/>
      <c r="W110" s="22"/>
      <c r="X110" s="22"/>
      <c r="Y110" s="22"/>
      <c r="Z110" s="22"/>
    </row>
    <row r="111" spans="1:26" ht="14.25">
      <c r="A111" s="166" t="s">
        <v>274</v>
      </c>
      <c r="B111" s="166"/>
      <c r="C111" s="166"/>
      <c r="D111" s="166"/>
      <c r="E111" s="271" t="s">
        <v>14</v>
      </c>
      <c r="F111" s="164" t="s">
        <v>271</v>
      </c>
      <c r="G111" s="181">
        <v>20450</v>
      </c>
      <c r="H111" s="165">
        <v>1000</v>
      </c>
      <c r="I111" s="155">
        <f>+G111/H111</f>
        <v>20.45</v>
      </c>
      <c r="J111" s="165">
        <v>4000</v>
      </c>
      <c r="K111" s="685">
        <v>5</v>
      </c>
      <c r="L111" s="664"/>
      <c r="M111" s="156">
        <f>+K111*L111</f>
        <v>0</v>
      </c>
      <c r="N111" s="22"/>
      <c r="O111" s="22"/>
      <c r="P111" s="22"/>
      <c r="Q111" s="22"/>
      <c r="R111" s="22"/>
      <c r="S111" s="22"/>
      <c r="T111" s="22"/>
      <c r="U111" s="22"/>
      <c r="V111" s="22"/>
      <c r="W111" s="22"/>
      <c r="X111" s="22"/>
      <c r="Y111" s="22"/>
      <c r="Z111" s="22"/>
    </row>
    <row r="112" spans="1:26">
      <c r="A112" s="172"/>
      <c r="B112" s="172"/>
      <c r="C112" s="172"/>
      <c r="D112" s="172"/>
      <c r="E112" s="628" t="s">
        <v>58</v>
      </c>
      <c r="F112" s="139"/>
      <c r="G112" s="173"/>
      <c r="H112" s="172"/>
      <c r="I112" s="179"/>
      <c r="J112" s="172"/>
      <c r="K112" s="161"/>
      <c r="L112" s="663"/>
      <c r="M112" s="109"/>
      <c r="N112" s="22"/>
      <c r="O112" s="22"/>
      <c r="P112" s="22"/>
      <c r="Q112" s="22"/>
      <c r="R112" s="22"/>
      <c r="S112" s="22"/>
      <c r="T112" s="22"/>
      <c r="U112" s="22"/>
      <c r="V112" s="22"/>
      <c r="W112" s="22"/>
      <c r="X112" s="22"/>
      <c r="Y112" s="22"/>
      <c r="Z112" s="22"/>
    </row>
    <row r="113" spans="1:26">
      <c r="A113" s="103"/>
      <c r="B113" s="103"/>
      <c r="C113" s="103"/>
      <c r="D113" s="103"/>
      <c r="E113" s="281"/>
      <c r="F113" s="159"/>
      <c r="G113" s="146"/>
      <c r="H113" s="160"/>
      <c r="I113" s="149"/>
      <c r="J113" s="160"/>
      <c r="K113" s="161"/>
      <c r="L113" s="663"/>
      <c r="M113" s="109"/>
      <c r="N113" s="22"/>
      <c r="O113" s="22"/>
      <c r="P113" s="22"/>
      <c r="Q113" s="22"/>
      <c r="R113" s="22"/>
      <c r="S113" s="22"/>
      <c r="T113" s="22"/>
      <c r="U113" s="22"/>
      <c r="V113" s="22"/>
      <c r="W113" s="22"/>
      <c r="X113" s="22"/>
      <c r="Y113" s="22"/>
      <c r="Z113" s="22"/>
    </row>
    <row r="114" spans="1:26">
      <c r="A114" s="103"/>
      <c r="B114" s="103"/>
      <c r="C114" s="103"/>
      <c r="D114" s="103"/>
      <c r="E114" s="187"/>
      <c r="F114" s="159"/>
      <c r="G114" s="146"/>
      <c r="H114" s="160"/>
      <c r="I114" s="186"/>
      <c r="J114" s="174"/>
      <c r="K114" s="161"/>
      <c r="L114" s="668"/>
      <c r="M114" s="189"/>
    </row>
    <row r="115" spans="1:26">
      <c r="A115" s="114" t="s">
        <v>238</v>
      </c>
      <c r="B115" s="103"/>
      <c r="C115" s="103"/>
      <c r="D115" s="103"/>
      <c r="E115" s="187"/>
      <c r="F115" s="150"/>
      <c r="G115" s="117"/>
      <c r="H115" s="162"/>
      <c r="I115" s="163"/>
      <c r="J115" s="162"/>
      <c r="K115" s="163"/>
      <c r="L115" s="668"/>
      <c r="M115" s="189"/>
    </row>
    <row r="116" spans="1:26">
      <c r="A116" s="114" t="s">
        <v>239</v>
      </c>
      <c r="B116" s="103"/>
      <c r="C116" s="103"/>
      <c r="D116" s="103"/>
      <c r="E116" s="187"/>
      <c r="F116" s="150"/>
      <c r="G116" s="117"/>
      <c r="H116" s="162"/>
      <c r="I116" s="163"/>
      <c r="J116" s="162"/>
      <c r="K116" s="163"/>
      <c r="L116" s="668"/>
      <c r="M116" s="189"/>
    </row>
    <row r="117" spans="1:26">
      <c r="A117" s="103" t="s">
        <v>64</v>
      </c>
      <c r="B117" s="103"/>
      <c r="C117" s="103"/>
      <c r="D117" s="103"/>
      <c r="E117" s="187"/>
      <c r="F117" s="150"/>
      <c r="G117" s="117"/>
      <c r="H117" s="162"/>
      <c r="I117" s="163"/>
      <c r="J117" s="162"/>
      <c r="K117" s="163"/>
      <c r="L117" s="668"/>
      <c r="M117" s="189"/>
    </row>
    <row r="118" spans="1:26">
      <c r="A118" s="103" t="s">
        <v>65</v>
      </c>
      <c r="B118" s="103"/>
      <c r="C118" s="103"/>
      <c r="D118" s="103"/>
      <c r="E118" s="187"/>
      <c r="F118" s="150"/>
      <c r="G118" s="117"/>
      <c r="H118" s="162"/>
      <c r="I118" s="163"/>
      <c r="J118" s="162"/>
      <c r="K118" s="163"/>
      <c r="L118" s="668"/>
      <c r="M118" s="189"/>
    </row>
    <row r="119" spans="1:26">
      <c r="A119" s="120" t="s">
        <v>66</v>
      </c>
      <c r="B119" s="103"/>
      <c r="C119" s="103"/>
      <c r="D119" s="103"/>
      <c r="E119" s="187"/>
      <c r="F119" s="150"/>
      <c r="G119" s="117"/>
      <c r="H119" s="162"/>
      <c r="I119" s="163"/>
      <c r="J119" s="162"/>
      <c r="K119" s="163"/>
      <c r="L119" s="668"/>
      <c r="M119" s="189"/>
    </row>
    <row r="120" spans="1:26">
      <c r="A120" s="103"/>
      <c r="B120" s="103"/>
      <c r="C120" s="103"/>
      <c r="D120" s="103"/>
      <c r="E120" s="187"/>
      <c r="F120" s="150"/>
      <c r="G120" s="117"/>
      <c r="H120" s="162"/>
      <c r="I120" s="163"/>
      <c r="J120" s="162"/>
      <c r="K120" s="163"/>
      <c r="L120" s="668"/>
      <c r="M120" s="189"/>
    </row>
    <row r="121" spans="1:26">
      <c r="A121" s="114" t="s">
        <v>240</v>
      </c>
      <c r="B121" s="103"/>
      <c r="C121" s="103"/>
      <c r="D121" s="103"/>
      <c r="E121" s="187"/>
      <c r="F121" s="150"/>
      <c r="G121" s="117"/>
      <c r="H121" s="162"/>
      <c r="I121" s="163"/>
      <c r="J121" s="162"/>
      <c r="K121" s="163"/>
      <c r="L121" s="668"/>
      <c r="M121" s="189"/>
    </row>
    <row r="122" spans="1:26">
      <c r="A122" s="103" t="s">
        <v>67</v>
      </c>
      <c r="B122" s="103"/>
      <c r="C122" s="103"/>
      <c r="D122" s="103"/>
      <c r="E122" s="187"/>
      <c r="F122" s="150"/>
      <c r="G122" s="117"/>
      <c r="H122" s="162"/>
      <c r="I122" s="163"/>
      <c r="J122" s="162"/>
      <c r="K122" s="163"/>
      <c r="L122" s="668"/>
      <c r="M122" s="189"/>
    </row>
    <row r="123" spans="1:26">
      <c r="A123" s="103"/>
      <c r="B123" s="103"/>
      <c r="C123" s="103"/>
      <c r="D123" s="103"/>
      <c r="E123" s="187"/>
      <c r="F123" s="150"/>
      <c r="G123" s="117"/>
      <c r="H123" s="162"/>
      <c r="I123" s="163"/>
      <c r="J123" s="162"/>
      <c r="K123" s="163"/>
      <c r="L123" s="668"/>
      <c r="M123" s="189"/>
    </row>
    <row r="124" spans="1:26">
      <c r="A124" s="103"/>
      <c r="B124" s="103"/>
      <c r="C124" s="103"/>
      <c r="D124" s="103"/>
      <c r="E124" s="187"/>
      <c r="F124" s="150"/>
      <c r="G124" s="117"/>
      <c r="H124" s="162"/>
      <c r="I124" s="163"/>
      <c r="J124" s="162"/>
      <c r="K124" s="161"/>
      <c r="L124" s="668"/>
      <c r="M124" s="189"/>
    </row>
    <row r="125" spans="1:26">
      <c r="A125" s="114" t="s">
        <v>266</v>
      </c>
      <c r="B125" s="103"/>
      <c r="C125" s="103"/>
      <c r="D125" s="103"/>
      <c r="E125" s="187"/>
      <c r="F125" s="150"/>
      <c r="G125" s="117"/>
      <c r="H125" s="162"/>
      <c r="I125" s="163"/>
      <c r="J125" s="162"/>
      <c r="K125" s="163"/>
      <c r="L125" s="668"/>
      <c r="M125" s="189"/>
    </row>
    <row r="126" spans="1:26">
      <c r="A126" s="103" t="s">
        <v>68</v>
      </c>
      <c r="B126" s="103"/>
      <c r="C126" s="103"/>
      <c r="D126" s="103"/>
      <c r="E126" s="187"/>
      <c r="F126" s="150"/>
      <c r="G126" s="117"/>
      <c r="H126" s="162"/>
      <c r="I126" s="163"/>
      <c r="J126" s="162"/>
      <c r="K126" s="685">
        <v>1</v>
      </c>
      <c r="L126" s="669"/>
      <c r="M126" s="156">
        <f>+K126*L126</f>
        <v>0</v>
      </c>
    </row>
    <row r="127" spans="1:26">
      <c r="A127" s="103"/>
      <c r="B127" s="103"/>
      <c r="C127" s="103"/>
      <c r="D127" s="103"/>
      <c r="E127" s="187"/>
      <c r="F127" s="150"/>
      <c r="G127" s="117"/>
      <c r="H127" s="162"/>
      <c r="I127" s="163"/>
      <c r="J127" s="162"/>
      <c r="K127" s="161"/>
      <c r="L127" s="668"/>
      <c r="M127" s="189"/>
    </row>
    <row r="128" spans="1:26">
      <c r="A128" s="114" t="s">
        <v>267</v>
      </c>
      <c r="B128" s="103"/>
      <c r="C128" s="103"/>
      <c r="D128" s="103"/>
      <c r="E128" s="187"/>
      <c r="F128" s="150"/>
      <c r="G128" s="117"/>
      <c r="H128" s="162"/>
      <c r="I128" s="163"/>
      <c r="J128" s="162"/>
      <c r="K128" s="163"/>
      <c r="L128" s="668"/>
      <c r="M128" s="189"/>
    </row>
    <row r="129" spans="1:13">
      <c r="A129" s="103" t="s">
        <v>69</v>
      </c>
      <c r="B129" s="103"/>
      <c r="C129" s="103"/>
      <c r="D129" s="103"/>
      <c r="E129" s="188" t="s">
        <v>71</v>
      </c>
      <c r="F129" s="150"/>
      <c r="G129" s="117"/>
      <c r="H129" s="162"/>
      <c r="I129" s="163"/>
      <c r="J129" s="154" t="s">
        <v>70</v>
      </c>
      <c r="K129" s="685">
        <v>6</v>
      </c>
      <c r="L129" s="664"/>
      <c r="M129" s="156">
        <f>+K129*L129</f>
        <v>0</v>
      </c>
    </row>
    <row r="130" spans="1:13">
      <c r="A130" s="103"/>
      <c r="B130" s="103"/>
      <c r="C130" s="103"/>
      <c r="D130" s="103"/>
      <c r="E130" s="187"/>
      <c r="F130" s="150"/>
      <c r="G130" s="117"/>
      <c r="H130" s="162"/>
      <c r="I130" s="163"/>
      <c r="J130" s="160"/>
      <c r="K130" s="161"/>
      <c r="L130" s="668"/>
      <c r="M130" s="189"/>
    </row>
    <row r="131" spans="1:13">
      <c r="A131" s="114" t="s">
        <v>279</v>
      </c>
      <c r="B131" s="103"/>
      <c r="C131" s="103"/>
      <c r="D131" s="103"/>
      <c r="E131" s="272"/>
      <c r="F131" s="150"/>
      <c r="G131" s="117"/>
      <c r="H131" s="162"/>
      <c r="I131" s="163"/>
      <c r="J131" s="162"/>
      <c r="K131" s="163"/>
      <c r="L131" s="668"/>
      <c r="M131" s="189"/>
    </row>
    <row r="132" spans="1:13" ht="14.25">
      <c r="A132" s="103" t="s">
        <v>72</v>
      </c>
      <c r="B132" s="103"/>
      <c r="C132" s="103"/>
      <c r="D132" s="162"/>
      <c r="E132" s="188" t="s">
        <v>73</v>
      </c>
      <c r="F132" s="190" t="s">
        <v>272</v>
      </c>
      <c r="G132" s="153">
        <v>380</v>
      </c>
      <c r="H132" s="154">
        <v>40</v>
      </c>
      <c r="I132" s="155">
        <f>+G132/H132</f>
        <v>9.5</v>
      </c>
      <c r="J132" s="154" t="s">
        <v>74</v>
      </c>
      <c r="K132" s="685">
        <v>2</v>
      </c>
      <c r="L132" s="669"/>
      <c r="M132" s="156">
        <f>+K132*L132</f>
        <v>0</v>
      </c>
    </row>
    <row r="133" spans="1:13" ht="14.25">
      <c r="A133" s="103" t="s">
        <v>75</v>
      </c>
      <c r="B133" s="103"/>
      <c r="C133" s="103"/>
      <c r="D133" s="103"/>
      <c r="E133" s="188" t="s">
        <v>76</v>
      </c>
      <c r="F133" s="190" t="s">
        <v>272</v>
      </c>
      <c r="G133" s="153"/>
      <c r="H133" s="154">
        <v>40</v>
      </c>
      <c r="I133" s="155">
        <f>+G133/H133</f>
        <v>0</v>
      </c>
      <c r="J133" s="154" t="s">
        <v>74</v>
      </c>
      <c r="K133" s="685" t="s">
        <v>291</v>
      </c>
      <c r="L133" s="667" t="s">
        <v>312</v>
      </c>
      <c r="M133" s="284" t="s">
        <v>312</v>
      </c>
    </row>
    <row r="134" spans="1:13" ht="14.25">
      <c r="A134" s="103" t="s">
        <v>77</v>
      </c>
      <c r="B134" s="103"/>
      <c r="C134" s="103"/>
      <c r="D134" s="103"/>
      <c r="E134" s="188" t="s">
        <v>76</v>
      </c>
      <c r="F134" s="190" t="s">
        <v>272</v>
      </c>
      <c r="G134" s="153"/>
      <c r="H134" s="154" t="s">
        <v>78</v>
      </c>
      <c r="I134" s="155">
        <f>+G134/5</f>
        <v>0</v>
      </c>
      <c r="J134" s="154" t="s">
        <v>74</v>
      </c>
      <c r="K134" s="685" t="s">
        <v>291</v>
      </c>
      <c r="L134" s="667" t="s">
        <v>312</v>
      </c>
      <c r="M134" s="284" t="s">
        <v>312</v>
      </c>
    </row>
    <row r="135" spans="1:13">
      <c r="A135" s="103"/>
      <c r="B135" s="103"/>
      <c r="C135" s="103"/>
      <c r="D135" s="103"/>
      <c r="E135" s="187"/>
      <c r="F135" s="159" t="s">
        <v>79</v>
      </c>
      <c r="G135" s="146"/>
      <c r="H135" s="160"/>
      <c r="I135" s="191"/>
      <c r="J135" s="160"/>
      <c r="K135" s="161"/>
      <c r="L135" s="668"/>
      <c r="M135" s="189"/>
    </row>
    <row r="136" spans="1:13">
      <c r="A136" s="103"/>
      <c r="B136" s="103"/>
      <c r="C136" s="103"/>
      <c r="D136" s="103"/>
      <c r="E136" s="187"/>
      <c r="F136" s="103" t="s">
        <v>80</v>
      </c>
      <c r="G136" s="146"/>
      <c r="H136" s="160"/>
      <c r="I136" s="151"/>
      <c r="J136" s="160"/>
      <c r="K136" s="161"/>
      <c r="L136" s="668"/>
      <c r="M136" s="189"/>
    </row>
    <row r="137" spans="1:13">
      <c r="A137" s="114" t="s">
        <v>241</v>
      </c>
      <c r="B137" s="103"/>
      <c r="C137" s="103"/>
      <c r="D137" s="103"/>
      <c r="E137" s="187"/>
      <c r="F137" s="150"/>
      <c r="G137" s="117"/>
      <c r="H137" s="162"/>
      <c r="I137" s="163"/>
      <c r="J137" s="162"/>
      <c r="K137" s="163"/>
      <c r="L137" s="668"/>
      <c r="M137" s="189"/>
    </row>
    <row r="138" spans="1:13">
      <c r="A138" s="114" t="s">
        <v>242</v>
      </c>
      <c r="B138" s="103"/>
      <c r="C138" s="103"/>
      <c r="D138" s="103"/>
      <c r="E138" s="187"/>
      <c r="F138" s="150"/>
      <c r="G138" s="117"/>
      <c r="H138" s="162"/>
      <c r="I138" s="163"/>
      <c r="J138" s="162"/>
      <c r="K138" s="163"/>
      <c r="L138" s="668"/>
      <c r="M138" s="189"/>
    </row>
    <row r="139" spans="1:13" ht="14.25">
      <c r="A139" s="103" t="s">
        <v>141</v>
      </c>
      <c r="B139" s="103"/>
      <c r="C139" s="103"/>
      <c r="D139" s="103"/>
      <c r="E139" s="188" t="s">
        <v>81</v>
      </c>
      <c r="F139" s="190" t="s">
        <v>272</v>
      </c>
      <c r="G139" s="153">
        <v>380</v>
      </c>
      <c r="H139" s="154" t="s">
        <v>82</v>
      </c>
      <c r="I139" s="155">
        <f>+G139/100</f>
        <v>3.8</v>
      </c>
      <c r="J139" s="154" t="s">
        <v>83</v>
      </c>
      <c r="K139" s="685">
        <v>1</v>
      </c>
      <c r="L139" s="669"/>
      <c r="M139" s="156">
        <f>+K139*L139</f>
        <v>0</v>
      </c>
    </row>
    <row r="140" spans="1:13" ht="14.25">
      <c r="A140" s="103" t="s">
        <v>140</v>
      </c>
      <c r="B140" s="103"/>
      <c r="C140" s="103"/>
      <c r="D140" s="103"/>
      <c r="E140" s="188" t="s">
        <v>84</v>
      </c>
      <c r="F140" s="190" t="s">
        <v>272</v>
      </c>
      <c r="G140" s="153">
        <v>380</v>
      </c>
      <c r="H140" s="154" t="s">
        <v>82</v>
      </c>
      <c r="I140" s="155">
        <f>+G140/100</f>
        <v>3.8</v>
      </c>
      <c r="J140" s="154" t="s">
        <v>83</v>
      </c>
      <c r="K140" s="685">
        <v>1</v>
      </c>
      <c r="L140" s="669"/>
      <c r="M140" s="156">
        <f>+K140*L140</f>
        <v>0</v>
      </c>
    </row>
    <row r="141" spans="1:13" ht="14.25">
      <c r="A141" s="103" t="s">
        <v>85</v>
      </c>
      <c r="B141" s="103"/>
      <c r="C141" s="103"/>
      <c r="D141" s="103"/>
      <c r="E141" s="188" t="s">
        <v>86</v>
      </c>
      <c r="F141" s="190" t="s">
        <v>272</v>
      </c>
      <c r="G141" s="153">
        <v>0</v>
      </c>
      <c r="H141" s="154" t="s">
        <v>87</v>
      </c>
      <c r="I141" s="155">
        <f>+G141/500</f>
        <v>0</v>
      </c>
      <c r="J141" s="154" t="s">
        <v>70</v>
      </c>
      <c r="K141" s="685" t="s">
        <v>291</v>
      </c>
      <c r="L141" s="667" t="s">
        <v>312</v>
      </c>
      <c r="M141" s="284" t="s">
        <v>312</v>
      </c>
    </row>
    <row r="142" spans="1:13" ht="14.25">
      <c r="A142" s="103" t="s">
        <v>88</v>
      </c>
      <c r="B142" s="103"/>
      <c r="C142" s="103"/>
      <c r="D142" s="103"/>
      <c r="E142" s="188" t="s">
        <v>89</v>
      </c>
      <c r="F142" s="190" t="s">
        <v>272</v>
      </c>
      <c r="G142" s="153">
        <v>0</v>
      </c>
      <c r="H142" s="154" t="s">
        <v>90</v>
      </c>
      <c r="I142" s="155">
        <v>1</v>
      </c>
      <c r="J142" s="154" t="s">
        <v>91</v>
      </c>
      <c r="K142" s="685" t="s">
        <v>291</v>
      </c>
      <c r="L142" s="667" t="s">
        <v>312</v>
      </c>
      <c r="M142" s="284" t="s">
        <v>312</v>
      </c>
    </row>
    <row r="143" spans="1:13" ht="27.75" customHeight="1">
      <c r="A143" s="128"/>
      <c r="B143" s="133"/>
      <c r="C143" s="133"/>
      <c r="D143" s="192"/>
      <c r="E143" s="304" t="s">
        <v>142</v>
      </c>
      <c r="F143" s="304"/>
      <c r="G143" s="304"/>
      <c r="H143" s="304"/>
      <c r="I143" s="304"/>
      <c r="J143" s="304"/>
      <c r="K143" s="304"/>
      <c r="L143" s="668"/>
      <c r="M143" s="189"/>
    </row>
    <row r="144" spans="1:13" ht="27.75" customHeight="1">
      <c r="A144" s="128"/>
      <c r="B144" s="133"/>
      <c r="C144" s="133"/>
      <c r="D144" s="192"/>
      <c r="E144" s="305" t="s">
        <v>230</v>
      </c>
      <c r="F144" s="305"/>
      <c r="G144" s="305"/>
      <c r="H144" s="305"/>
      <c r="I144" s="305"/>
      <c r="J144" s="305"/>
      <c r="K144" s="305"/>
      <c r="L144" s="668"/>
      <c r="M144" s="189"/>
    </row>
    <row r="145" spans="1:13" ht="27.75" customHeight="1">
      <c r="A145" s="128"/>
      <c r="B145" s="133"/>
      <c r="C145" s="133"/>
      <c r="D145" s="192"/>
      <c r="E145" s="305" t="s">
        <v>231</v>
      </c>
      <c r="F145" s="305"/>
      <c r="G145" s="305"/>
      <c r="H145" s="305"/>
      <c r="I145" s="305"/>
      <c r="J145" s="305"/>
      <c r="K145" s="305"/>
      <c r="L145" s="668"/>
      <c r="M145" s="189"/>
    </row>
    <row r="146" spans="1:13">
      <c r="A146" s="128"/>
      <c r="B146" s="133"/>
      <c r="C146" s="133"/>
      <c r="D146" s="192"/>
      <c r="E146" s="305" t="s">
        <v>144</v>
      </c>
      <c r="F146" s="305"/>
      <c r="G146" s="305"/>
      <c r="H146" s="305"/>
      <c r="I146" s="305"/>
      <c r="J146" s="305"/>
      <c r="K146" s="305"/>
      <c r="L146" s="668"/>
      <c r="M146" s="189"/>
    </row>
    <row r="147" spans="1:13">
      <c r="A147" s="103"/>
      <c r="B147" s="103"/>
      <c r="C147" s="103"/>
      <c r="D147" s="103"/>
      <c r="E147" s="187"/>
      <c r="F147" s="108"/>
      <c r="G147" s="173"/>
      <c r="H147" s="108"/>
      <c r="I147" s="191"/>
      <c r="J147" s="108"/>
      <c r="K147" s="686"/>
      <c r="L147" s="668"/>
      <c r="M147" s="189"/>
    </row>
    <row r="148" spans="1:13">
      <c r="A148" s="103"/>
      <c r="B148" s="103"/>
      <c r="C148" s="103"/>
      <c r="D148" s="103"/>
      <c r="E148" s="629" t="s">
        <v>144</v>
      </c>
      <c r="F148" s="178"/>
      <c r="G148" s="117"/>
      <c r="H148" s="162"/>
      <c r="I148" s="163"/>
      <c r="J148" s="162"/>
      <c r="K148" s="163"/>
      <c r="L148" s="668"/>
      <c r="M148" s="189"/>
    </row>
    <row r="149" spans="1:13">
      <c r="A149" s="103"/>
      <c r="B149" s="103"/>
      <c r="C149" s="103"/>
      <c r="D149" s="103"/>
      <c r="E149" s="187"/>
      <c r="F149" s="159"/>
      <c r="G149" s="146"/>
      <c r="H149" s="160"/>
      <c r="I149" s="161"/>
      <c r="J149" s="160"/>
      <c r="K149" s="161"/>
      <c r="L149" s="668"/>
      <c r="M149" s="189"/>
    </row>
    <row r="150" spans="1:13">
      <c r="A150" s="114" t="s">
        <v>246</v>
      </c>
      <c r="B150" s="103"/>
      <c r="C150" s="103"/>
      <c r="D150" s="103"/>
      <c r="E150" s="281"/>
      <c r="F150" s="159"/>
      <c r="G150" s="184"/>
      <c r="H150" s="160"/>
      <c r="I150" s="149"/>
      <c r="J150" s="174"/>
      <c r="K150" s="161"/>
      <c r="L150" s="668"/>
      <c r="M150" s="189"/>
    </row>
    <row r="151" spans="1:13">
      <c r="A151" s="114" t="s">
        <v>243</v>
      </c>
      <c r="B151" s="103"/>
      <c r="C151" s="103"/>
      <c r="D151" s="103"/>
      <c r="E151" s="281"/>
      <c r="F151" s="159"/>
      <c r="G151" s="184"/>
      <c r="H151" s="160"/>
      <c r="I151" s="149"/>
      <c r="J151" s="174"/>
      <c r="K151" s="161"/>
      <c r="L151" s="668"/>
      <c r="M151" s="189"/>
    </row>
    <row r="152" spans="1:13">
      <c r="A152" s="114" t="s">
        <v>244</v>
      </c>
      <c r="B152" s="103"/>
      <c r="C152" s="103"/>
      <c r="D152" s="103"/>
      <c r="E152" s="281"/>
      <c r="F152" s="159"/>
      <c r="G152" s="184"/>
      <c r="H152" s="160"/>
      <c r="I152" s="149"/>
      <c r="J152" s="174"/>
      <c r="K152" s="161"/>
      <c r="L152" s="668"/>
      <c r="M152" s="189"/>
    </row>
    <row r="153" spans="1:13" ht="27.75" customHeight="1">
      <c r="A153" s="295" t="s">
        <v>150</v>
      </c>
      <c r="B153" s="295"/>
      <c r="C153" s="295"/>
      <c r="D153" s="298"/>
      <c r="E153" s="282" t="s">
        <v>92</v>
      </c>
      <c r="F153" s="193" t="s">
        <v>61</v>
      </c>
      <c r="G153" s="194">
        <v>6.2</v>
      </c>
      <c r="H153" s="290" t="s">
        <v>139</v>
      </c>
      <c r="I153" s="291"/>
      <c r="J153" s="195" t="s">
        <v>93</v>
      </c>
      <c r="K153" s="687">
        <v>1</v>
      </c>
      <c r="L153" s="669"/>
      <c r="M153" s="156">
        <f>+K153*L153</f>
        <v>0</v>
      </c>
    </row>
    <row r="154" spans="1:13">
      <c r="A154" s="103" t="s">
        <v>94</v>
      </c>
      <c r="B154" s="103"/>
      <c r="C154" s="103"/>
      <c r="D154" s="103"/>
      <c r="E154" s="188"/>
      <c r="F154" s="197" t="s">
        <v>61</v>
      </c>
      <c r="G154" s="194">
        <v>6</v>
      </c>
      <c r="H154" s="299" t="s">
        <v>139</v>
      </c>
      <c r="I154" s="300"/>
      <c r="J154" s="198" t="s">
        <v>93</v>
      </c>
      <c r="K154" s="687">
        <v>1</v>
      </c>
      <c r="L154" s="669"/>
      <c r="M154" s="156">
        <f>+K154*L154</f>
        <v>0</v>
      </c>
    </row>
    <row r="155" spans="1:13" ht="24.75" customHeight="1">
      <c r="A155" s="286" t="s">
        <v>149</v>
      </c>
      <c r="B155" s="315"/>
      <c r="C155" s="315"/>
      <c r="D155" s="316"/>
      <c r="E155" s="282" t="s">
        <v>92</v>
      </c>
      <c r="F155" s="152" t="s">
        <v>61</v>
      </c>
      <c r="G155" s="194">
        <v>6</v>
      </c>
      <c r="H155" s="290" t="s">
        <v>139</v>
      </c>
      <c r="I155" s="291"/>
      <c r="J155" s="199" t="s">
        <v>93</v>
      </c>
      <c r="K155" s="685" t="s">
        <v>291</v>
      </c>
      <c r="L155" s="667" t="s">
        <v>312</v>
      </c>
      <c r="M155" s="650" t="s">
        <v>312</v>
      </c>
    </row>
    <row r="156" spans="1:13">
      <c r="A156" s="103" t="s">
        <v>143</v>
      </c>
      <c r="B156" s="128"/>
      <c r="C156" s="103"/>
      <c r="D156" s="103"/>
      <c r="E156" s="281"/>
      <c r="F156" s="185"/>
      <c r="G156" s="146"/>
      <c r="H156" s="185"/>
      <c r="I156" s="186"/>
      <c r="J156" s="185"/>
      <c r="K156" s="688"/>
      <c r="L156" s="668"/>
      <c r="M156" s="189"/>
    </row>
    <row r="157" spans="1:13">
      <c r="A157" s="103"/>
      <c r="B157" s="103"/>
      <c r="C157" s="103"/>
      <c r="D157" s="103"/>
      <c r="E157" s="281"/>
      <c r="F157" s="103" t="s">
        <v>143</v>
      </c>
      <c r="G157" s="117"/>
      <c r="H157" s="103"/>
      <c r="I157" s="151"/>
      <c r="J157" s="103"/>
      <c r="K157" s="163"/>
      <c r="L157" s="668"/>
      <c r="M157" s="189"/>
    </row>
    <row r="158" spans="1:13">
      <c r="A158" s="114" t="s">
        <v>245</v>
      </c>
      <c r="B158" s="103"/>
      <c r="C158" s="103"/>
      <c r="D158" s="103"/>
      <c r="E158" s="281"/>
      <c r="F158" s="185"/>
      <c r="G158" s="146"/>
      <c r="H158" s="185"/>
      <c r="I158" s="186"/>
      <c r="J158" s="185"/>
      <c r="K158" s="161"/>
      <c r="L158" s="668"/>
      <c r="M158" s="189"/>
    </row>
    <row r="159" spans="1:13">
      <c r="A159" s="121"/>
      <c r="B159" s="103"/>
      <c r="C159" s="103"/>
      <c r="D159" s="103"/>
      <c r="E159" s="281"/>
      <c r="F159" s="121"/>
      <c r="G159" s="173"/>
      <c r="H159" s="121"/>
      <c r="I159" s="179"/>
      <c r="J159" s="121"/>
      <c r="K159" s="686"/>
      <c r="L159" s="668"/>
      <c r="M159" s="189"/>
    </row>
    <row r="160" spans="1:13">
      <c r="A160" s="103" t="s">
        <v>95</v>
      </c>
      <c r="B160" s="103"/>
      <c r="C160" s="103"/>
      <c r="D160" s="103"/>
      <c r="E160" s="188" t="s">
        <v>96</v>
      </c>
      <c r="F160" s="200" t="s">
        <v>61</v>
      </c>
      <c r="G160" s="201"/>
      <c r="H160" s="299" t="s">
        <v>139</v>
      </c>
      <c r="I160" s="300"/>
      <c r="J160" s="200">
        <v>40</v>
      </c>
      <c r="K160" s="685" t="s">
        <v>291</v>
      </c>
      <c r="L160" s="667" t="s">
        <v>312</v>
      </c>
      <c r="M160" s="284" t="s">
        <v>312</v>
      </c>
    </row>
    <row r="161" spans="1:13">
      <c r="A161" s="121" t="s">
        <v>147</v>
      </c>
      <c r="B161" s="103"/>
      <c r="C161" s="103"/>
      <c r="D161" s="103"/>
      <c r="E161" s="188"/>
      <c r="F161" s="200" t="s">
        <v>61</v>
      </c>
      <c r="G161" s="201"/>
      <c r="H161" s="299" t="s">
        <v>139</v>
      </c>
      <c r="I161" s="300"/>
      <c r="J161" s="200">
        <v>40</v>
      </c>
      <c r="K161" s="685" t="s">
        <v>291</v>
      </c>
      <c r="L161" s="667" t="s">
        <v>312</v>
      </c>
      <c r="M161" s="284" t="s">
        <v>312</v>
      </c>
    </row>
    <row r="162" spans="1:13" ht="27" customHeight="1">
      <c r="A162" s="314" t="s">
        <v>149</v>
      </c>
      <c r="B162" s="296"/>
      <c r="C162" s="296"/>
      <c r="D162" s="297"/>
      <c r="E162" s="282" t="s">
        <v>97</v>
      </c>
      <c r="F162" s="152" t="s">
        <v>61</v>
      </c>
      <c r="G162" s="201"/>
      <c r="H162" s="290" t="s">
        <v>139</v>
      </c>
      <c r="I162" s="291"/>
      <c r="J162" s="152">
        <v>40</v>
      </c>
      <c r="K162" s="685" t="s">
        <v>291</v>
      </c>
      <c r="L162" s="667" t="s">
        <v>312</v>
      </c>
      <c r="M162" s="650" t="s">
        <v>312</v>
      </c>
    </row>
    <row r="163" spans="1:13">
      <c r="A163" s="114"/>
      <c r="B163" s="103"/>
      <c r="C163" s="103"/>
      <c r="D163" s="103"/>
      <c r="E163" s="281"/>
      <c r="F163" s="185"/>
      <c r="G163" s="146"/>
      <c r="H163" s="185"/>
      <c r="I163" s="186"/>
      <c r="J163" s="185"/>
      <c r="K163" s="689"/>
      <c r="L163" s="668"/>
      <c r="M163" s="189"/>
    </row>
    <row r="164" spans="1:13">
      <c r="A164" s="139"/>
      <c r="B164" s="103"/>
      <c r="C164" s="103"/>
      <c r="D164" s="103"/>
      <c r="E164" s="216"/>
      <c r="F164" s="108"/>
      <c r="G164" s="146"/>
      <c r="H164" s="160"/>
      <c r="I164" s="161"/>
      <c r="J164" s="205"/>
      <c r="K164" s="161"/>
      <c r="L164" s="668"/>
      <c r="M164" s="189"/>
    </row>
    <row r="165" spans="1:13">
      <c r="A165" s="114" t="s">
        <v>247</v>
      </c>
      <c r="B165" s="103"/>
      <c r="C165" s="103"/>
      <c r="D165" s="103"/>
      <c r="E165" s="187"/>
      <c r="F165" s="150"/>
      <c r="G165" s="117"/>
      <c r="H165" s="162"/>
      <c r="I165" s="163"/>
      <c r="J165" s="162"/>
      <c r="K165" s="163"/>
      <c r="L165" s="668"/>
      <c r="M165" s="189"/>
    </row>
    <row r="166" spans="1:13">
      <c r="A166" s="114" t="s">
        <v>248</v>
      </c>
      <c r="B166" s="103"/>
      <c r="C166" s="103"/>
      <c r="D166" s="103"/>
      <c r="E166" s="187"/>
      <c r="F166" s="150"/>
      <c r="G166" s="117"/>
      <c r="H166" s="162"/>
      <c r="I166" s="163"/>
      <c r="J166" s="162"/>
      <c r="K166" s="163"/>
      <c r="L166" s="668"/>
      <c r="M166" s="189"/>
    </row>
    <row r="167" spans="1:13" ht="51" customHeight="1">
      <c r="A167" s="286" t="s">
        <v>151</v>
      </c>
      <c r="B167" s="286"/>
      <c r="C167" s="286"/>
      <c r="D167" s="286"/>
      <c r="E167" s="282" t="s">
        <v>101</v>
      </c>
      <c r="F167" s="152" t="s">
        <v>63</v>
      </c>
      <c r="G167" s="206">
        <v>2</v>
      </c>
      <c r="H167" s="306" t="s">
        <v>139</v>
      </c>
      <c r="I167" s="306"/>
      <c r="J167" s="207">
        <v>1</v>
      </c>
      <c r="K167" s="687">
        <v>3</v>
      </c>
      <c r="L167" s="669"/>
      <c r="M167" s="156">
        <f>+K167*L167</f>
        <v>0</v>
      </c>
    </row>
    <row r="168" spans="1:13" ht="26.25" customHeight="1">
      <c r="A168" s="295" t="s">
        <v>148</v>
      </c>
      <c r="B168" s="296"/>
      <c r="C168" s="296"/>
      <c r="D168" s="297"/>
      <c r="E168" s="282" t="s">
        <v>103</v>
      </c>
      <c r="F168" s="152" t="s">
        <v>63</v>
      </c>
      <c r="G168" s="194">
        <v>2</v>
      </c>
      <c r="H168" s="199">
        <v>1</v>
      </c>
      <c r="I168" s="196">
        <v>1</v>
      </c>
      <c r="J168" s="208">
        <v>1</v>
      </c>
      <c r="K168" s="687">
        <v>3</v>
      </c>
      <c r="L168" s="669"/>
      <c r="M168" s="156">
        <f>+K168*L168</f>
        <v>0</v>
      </c>
    </row>
    <row r="169" spans="1:13">
      <c r="A169" s="103"/>
      <c r="B169" s="103"/>
      <c r="C169" s="103"/>
      <c r="D169" s="103"/>
      <c r="E169" s="630" t="s">
        <v>104</v>
      </c>
      <c r="F169" s="178"/>
      <c r="G169" s="146"/>
      <c r="H169" s="160"/>
      <c r="I169" s="161"/>
      <c r="J169" s="160"/>
      <c r="K169" s="161"/>
      <c r="L169" s="668"/>
      <c r="M169" s="189"/>
    </row>
    <row r="170" spans="1:13">
      <c r="A170" s="103"/>
      <c r="B170" s="103"/>
      <c r="C170" s="103"/>
      <c r="D170" s="103"/>
      <c r="E170" s="216" t="s">
        <v>105</v>
      </c>
      <c r="F170" s="178"/>
      <c r="G170" s="146"/>
      <c r="H170" s="160"/>
      <c r="I170" s="161"/>
      <c r="J170" s="160"/>
      <c r="K170" s="161"/>
      <c r="L170" s="668"/>
      <c r="M170" s="189"/>
    </row>
    <row r="171" spans="1:13">
      <c r="A171" s="103"/>
      <c r="B171" s="103"/>
      <c r="C171" s="103"/>
      <c r="D171" s="103"/>
      <c r="E171" s="216"/>
      <c r="F171" s="178"/>
      <c r="G171" s="146"/>
      <c r="H171" s="160"/>
      <c r="I171" s="161"/>
      <c r="J171" s="160"/>
      <c r="K171" s="161"/>
      <c r="L171" s="668"/>
      <c r="M171" s="189"/>
    </row>
    <row r="172" spans="1:13">
      <c r="A172" s="114" t="s">
        <v>249</v>
      </c>
      <c r="B172" s="103"/>
      <c r="C172" s="103"/>
      <c r="D172" s="103"/>
      <c r="E172" s="187"/>
      <c r="F172" s="150"/>
      <c r="G172" s="117"/>
      <c r="H172" s="162"/>
      <c r="I172" s="163"/>
      <c r="J172" s="162"/>
      <c r="K172" s="163"/>
      <c r="L172" s="668"/>
      <c r="M172" s="189"/>
    </row>
    <row r="173" spans="1:13" ht="27" customHeight="1">
      <c r="A173" s="286" t="s">
        <v>268</v>
      </c>
      <c r="B173" s="286"/>
      <c r="C173" s="286"/>
      <c r="D173" s="287"/>
      <c r="E173" s="282" t="s">
        <v>103</v>
      </c>
      <c r="F173" s="152"/>
      <c r="G173" s="206"/>
      <c r="H173" s="209">
        <v>1</v>
      </c>
      <c r="I173" s="196"/>
      <c r="J173" s="210" t="s">
        <v>226</v>
      </c>
      <c r="K173" s="687">
        <v>1</v>
      </c>
      <c r="L173" s="669"/>
      <c r="M173" s="156">
        <f>+K173*L173</f>
        <v>0</v>
      </c>
    </row>
    <row r="174" spans="1:13">
      <c r="A174" s="103"/>
      <c r="B174" s="103"/>
      <c r="C174" s="103"/>
      <c r="D174" s="103"/>
      <c r="E174" s="216" t="s">
        <v>104</v>
      </c>
      <c r="F174" s="178"/>
      <c r="G174" s="146"/>
      <c r="H174" s="160"/>
      <c r="I174" s="161"/>
      <c r="J174" s="160"/>
      <c r="K174" s="161"/>
      <c r="L174" s="668"/>
      <c r="M174" s="189"/>
    </row>
    <row r="175" spans="1:13">
      <c r="A175" s="103"/>
      <c r="B175" s="103"/>
      <c r="C175" s="103"/>
      <c r="D175" s="103"/>
      <c r="E175" s="187"/>
      <c r="F175" s="159"/>
      <c r="G175" s="146"/>
      <c r="H175" s="160"/>
      <c r="I175" s="161"/>
      <c r="J175" s="160"/>
      <c r="K175" s="161"/>
      <c r="L175" s="668"/>
      <c r="M175" s="189"/>
    </row>
    <row r="176" spans="1:13">
      <c r="A176" s="103"/>
      <c r="B176" s="103"/>
      <c r="C176" s="103"/>
      <c r="D176" s="103"/>
      <c r="E176" s="187"/>
      <c r="F176" s="159"/>
      <c r="G176" s="146"/>
      <c r="H176" s="160"/>
      <c r="I176" s="161"/>
      <c r="J176" s="160"/>
      <c r="K176" s="161"/>
      <c r="L176" s="668"/>
      <c r="M176" s="189"/>
    </row>
    <row r="177" spans="1:13">
      <c r="A177" s="114" t="s">
        <v>250</v>
      </c>
      <c r="B177" s="103"/>
      <c r="C177" s="103"/>
      <c r="D177" s="103"/>
      <c r="E177" s="187"/>
      <c r="F177" s="159"/>
      <c r="G177" s="146"/>
      <c r="H177" s="160"/>
      <c r="I177" s="161"/>
      <c r="J177" s="160"/>
      <c r="K177" s="161"/>
      <c r="L177" s="668"/>
      <c r="M177" s="189"/>
    </row>
    <row r="178" spans="1:13">
      <c r="A178" s="114" t="s">
        <v>251</v>
      </c>
      <c r="B178" s="103"/>
      <c r="C178" s="103"/>
      <c r="D178" s="103"/>
      <c r="E178" s="187"/>
      <c r="F178" s="150"/>
      <c r="G178" s="117"/>
      <c r="H178" s="162"/>
      <c r="I178" s="163"/>
      <c r="J178" s="162"/>
      <c r="K178" s="163"/>
      <c r="L178" s="668"/>
      <c r="M178" s="189"/>
    </row>
    <row r="179" spans="1:13">
      <c r="A179" s="114" t="s">
        <v>107</v>
      </c>
      <c r="B179" s="114"/>
      <c r="C179" s="114"/>
      <c r="D179" s="103"/>
      <c r="E179" s="187"/>
      <c r="F179" s="159"/>
      <c r="G179" s="184"/>
      <c r="H179" s="301"/>
      <c r="I179" s="301"/>
      <c r="J179" s="211"/>
      <c r="K179" s="161"/>
      <c r="L179" s="668"/>
      <c r="M179" s="189"/>
    </row>
    <row r="180" spans="1:13" ht="14.25">
      <c r="A180" s="103" t="s">
        <v>108</v>
      </c>
      <c r="B180" s="103"/>
      <c r="C180" s="103"/>
      <c r="D180" s="103"/>
      <c r="E180" s="219" t="s">
        <v>109</v>
      </c>
      <c r="F180" s="152" t="s">
        <v>280</v>
      </c>
      <c r="G180" s="181"/>
      <c r="H180" s="290" t="s">
        <v>139</v>
      </c>
      <c r="I180" s="291"/>
      <c r="J180" s="212" t="s">
        <v>116</v>
      </c>
      <c r="K180" s="685">
        <v>1</v>
      </c>
      <c r="L180" s="669"/>
      <c r="M180" s="156">
        <f>+K180*L180</f>
        <v>0</v>
      </c>
    </row>
    <row r="181" spans="1:13" ht="14.25">
      <c r="A181" s="103" t="s">
        <v>110</v>
      </c>
      <c r="B181" s="103"/>
      <c r="C181" s="103"/>
      <c r="D181" s="103"/>
      <c r="E181" s="219" t="s">
        <v>111</v>
      </c>
      <c r="F181" s="152" t="s">
        <v>280</v>
      </c>
      <c r="G181" s="181"/>
      <c r="H181" s="290" t="s">
        <v>139</v>
      </c>
      <c r="I181" s="291"/>
      <c r="J181" s="212" t="s">
        <v>116</v>
      </c>
      <c r="K181" s="685">
        <v>1</v>
      </c>
      <c r="L181" s="669"/>
      <c r="M181" s="156">
        <f>+K181*L181</f>
        <v>0</v>
      </c>
    </row>
    <row r="182" spans="1:13" ht="14.25">
      <c r="A182" s="103" t="s">
        <v>112</v>
      </c>
      <c r="B182" s="103"/>
      <c r="C182" s="103"/>
      <c r="D182" s="103"/>
      <c r="E182" s="219" t="s">
        <v>113</v>
      </c>
      <c r="F182" s="152" t="s">
        <v>280</v>
      </c>
      <c r="G182" s="181"/>
      <c r="H182" s="290" t="s">
        <v>139</v>
      </c>
      <c r="I182" s="291"/>
      <c r="J182" s="212" t="s">
        <v>116</v>
      </c>
      <c r="K182" s="685">
        <v>1</v>
      </c>
      <c r="L182" s="669"/>
      <c r="M182" s="156">
        <f>+K182*L182</f>
        <v>0</v>
      </c>
    </row>
    <row r="183" spans="1:13" ht="14.25">
      <c r="A183" s="103" t="s">
        <v>114</v>
      </c>
      <c r="B183" s="103"/>
      <c r="C183" s="103"/>
      <c r="D183" s="103"/>
      <c r="E183" s="219" t="s">
        <v>115</v>
      </c>
      <c r="F183" s="152" t="s">
        <v>280</v>
      </c>
      <c r="G183" s="181"/>
      <c r="H183" s="290" t="s">
        <v>139</v>
      </c>
      <c r="I183" s="291"/>
      <c r="J183" s="212" t="s">
        <v>116</v>
      </c>
      <c r="K183" s="685">
        <v>1</v>
      </c>
      <c r="L183" s="669"/>
      <c r="M183" s="156">
        <f>+K183*L183</f>
        <v>0</v>
      </c>
    </row>
    <row r="184" spans="1:13">
      <c r="A184" s="114" t="s">
        <v>117</v>
      </c>
      <c r="B184" s="103"/>
      <c r="C184" s="103"/>
      <c r="D184" s="103"/>
      <c r="E184" s="187"/>
      <c r="F184" s="159"/>
      <c r="G184" s="184"/>
      <c r="H184" s="301"/>
      <c r="I184" s="301"/>
      <c r="J184" s="211"/>
      <c r="K184" s="161"/>
      <c r="L184" s="668"/>
      <c r="M184" s="189"/>
    </row>
    <row r="185" spans="1:13" ht="14.25">
      <c r="A185" s="103" t="s">
        <v>108</v>
      </c>
      <c r="B185" s="103"/>
      <c r="C185" s="103"/>
      <c r="D185" s="103"/>
      <c r="E185" s="219" t="s">
        <v>109</v>
      </c>
      <c r="F185" s="152" t="s">
        <v>280</v>
      </c>
      <c r="G185" s="181"/>
      <c r="H185" s="290" t="s">
        <v>139</v>
      </c>
      <c r="I185" s="291"/>
      <c r="J185" s="212" t="s">
        <v>116</v>
      </c>
      <c r="K185" s="685">
        <v>1</v>
      </c>
      <c r="L185" s="669"/>
      <c r="M185" s="156">
        <f t="shared" ref="M185:M190" si="7">+K185*L185</f>
        <v>0</v>
      </c>
    </row>
    <row r="186" spans="1:13" ht="14.25">
      <c r="A186" s="103" t="s">
        <v>112</v>
      </c>
      <c r="B186" s="103"/>
      <c r="C186" s="103"/>
      <c r="D186" s="103"/>
      <c r="E186" s="219" t="s">
        <v>113</v>
      </c>
      <c r="F186" s="152" t="s">
        <v>280</v>
      </c>
      <c r="G186" s="181"/>
      <c r="H186" s="290" t="s">
        <v>139</v>
      </c>
      <c r="I186" s="291"/>
      <c r="J186" s="212" t="s">
        <v>116</v>
      </c>
      <c r="K186" s="685">
        <v>1</v>
      </c>
      <c r="L186" s="669"/>
      <c r="M186" s="156">
        <f t="shared" si="7"/>
        <v>0</v>
      </c>
    </row>
    <row r="187" spans="1:13" ht="14.25">
      <c r="A187" s="103" t="s">
        <v>118</v>
      </c>
      <c r="B187" s="103"/>
      <c r="C187" s="103"/>
      <c r="D187" s="103"/>
      <c r="E187" s="219" t="s">
        <v>119</v>
      </c>
      <c r="F187" s="152" t="s">
        <v>280</v>
      </c>
      <c r="G187" s="181"/>
      <c r="H187" s="290" t="s">
        <v>139</v>
      </c>
      <c r="I187" s="291"/>
      <c r="J187" s="212" t="s">
        <v>116</v>
      </c>
      <c r="K187" s="685">
        <v>1</v>
      </c>
      <c r="L187" s="669"/>
      <c r="M187" s="156">
        <f t="shared" si="7"/>
        <v>0</v>
      </c>
    </row>
    <row r="188" spans="1:13" ht="14.25">
      <c r="A188" s="103" t="s">
        <v>114</v>
      </c>
      <c r="B188" s="103"/>
      <c r="C188" s="103"/>
      <c r="D188" s="103"/>
      <c r="E188" s="219" t="s">
        <v>120</v>
      </c>
      <c r="F188" s="152" t="s">
        <v>280</v>
      </c>
      <c r="G188" s="181"/>
      <c r="H188" s="290" t="s">
        <v>139</v>
      </c>
      <c r="I188" s="291"/>
      <c r="J188" s="212" t="s">
        <v>116</v>
      </c>
      <c r="K188" s="685">
        <v>1</v>
      </c>
      <c r="L188" s="669"/>
      <c r="M188" s="156">
        <f t="shared" si="7"/>
        <v>0</v>
      </c>
    </row>
    <row r="189" spans="1:13" ht="14.25">
      <c r="A189" s="103" t="s">
        <v>121</v>
      </c>
      <c r="B189" s="103"/>
      <c r="C189" s="103"/>
      <c r="D189" s="103"/>
      <c r="E189" s="188" t="s">
        <v>122</v>
      </c>
      <c r="F189" s="152" t="s">
        <v>280</v>
      </c>
      <c r="G189" s="181">
        <v>1250</v>
      </c>
      <c r="H189" s="290" t="s">
        <v>139</v>
      </c>
      <c r="I189" s="291"/>
      <c r="J189" s="212" t="s">
        <v>116</v>
      </c>
      <c r="K189" s="685">
        <v>1</v>
      </c>
      <c r="L189" s="669"/>
      <c r="M189" s="156">
        <f t="shared" si="7"/>
        <v>0</v>
      </c>
    </row>
    <row r="190" spans="1:13" ht="14.25">
      <c r="A190" s="103" t="s">
        <v>123</v>
      </c>
      <c r="B190" s="103"/>
      <c r="C190" s="103"/>
      <c r="D190" s="103"/>
      <c r="E190" s="188" t="s">
        <v>124</v>
      </c>
      <c r="F190" s="152" t="s">
        <v>280</v>
      </c>
      <c r="G190" s="181"/>
      <c r="H190" s="290" t="s">
        <v>139</v>
      </c>
      <c r="I190" s="291"/>
      <c r="J190" s="212" t="s">
        <v>116</v>
      </c>
      <c r="K190" s="685">
        <v>1</v>
      </c>
      <c r="L190" s="669"/>
      <c r="M190" s="156">
        <f t="shared" si="7"/>
        <v>0</v>
      </c>
    </row>
    <row r="191" spans="1:13">
      <c r="A191" s="103"/>
      <c r="B191" s="103"/>
      <c r="C191" s="103"/>
      <c r="D191" s="103"/>
      <c r="E191" s="631" t="s">
        <v>125</v>
      </c>
      <c r="F191" s="178"/>
      <c r="G191" s="213"/>
      <c r="H191" s="214"/>
      <c r="I191" s="215"/>
      <c r="J191" s="214"/>
      <c r="K191" s="215"/>
      <c r="L191" s="668"/>
      <c r="M191" s="189"/>
    </row>
    <row r="192" spans="1:13">
      <c r="A192" s="114" t="s">
        <v>252</v>
      </c>
      <c r="B192" s="103"/>
      <c r="C192" s="103"/>
      <c r="D192" s="103"/>
      <c r="E192" s="187"/>
      <c r="F192" s="139"/>
      <c r="G192" s="202"/>
      <c r="H192" s="139"/>
      <c r="I192" s="203"/>
      <c r="J192" s="139"/>
      <c r="K192" s="690"/>
      <c r="L192" s="668"/>
      <c r="M192" s="189"/>
    </row>
    <row r="193" spans="1:13" ht="12.6" customHeight="1">
      <c r="A193" s="103" t="s">
        <v>170</v>
      </c>
      <c r="B193" s="103"/>
      <c r="C193" s="103"/>
      <c r="D193" s="103"/>
      <c r="E193" s="187"/>
      <c r="F193" s="139"/>
      <c r="G193" s="202"/>
      <c r="H193" s="139"/>
      <c r="I193" s="203"/>
      <c r="J193" s="139"/>
      <c r="K193" s="690"/>
      <c r="L193" s="668"/>
      <c r="M193" s="189"/>
    </row>
    <row r="194" spans="1:13" ht="15" customHeight="1">
      <c r="A194" s="103" t="s">
        <v>220</v>
      </c>
      <c r="B194" s="103"/>
      <c r="C194" s="103"/>
      <c r="D194" s="103"/>
      <c r="E194" s="188" t="s">
        <v>126</v>
      </c>
      <c r="F194" s="152" t="s">
        <v>280</v>
      </c>
      <c r="G194" s="153"/>
      <c r="H194" s="154" t="s">
        <v>98</v>
      </c>
      <c r="I194" s="155"/>
      <c r="J194" s="154" t="s">
        <v>74</v>
      </c>
      <c r="K194" s="685">
        <v>1</v>
      </c>
      <c r="L194" s="669"/>
      <c r="M194" s="156">
        <f>+K194*L194</f>
        <v>0</v>
      </c>
    </row>
    <row r="195" spans="1:13">
      <c r="A195" s="103" t="s">
        <v>221</v>
      </c>
      <c r="B195" s="103"/>
      <c r="C195" s="103"/>
      <c r="D195" s="103"/>
      <c r="E195" s="188" t="s">
        <v>126</v>
      </c>
      <c r="F195" s="152" t="s">
        <v>99</v>
      </c>
      <c r="G195" s="153"/>
      <c r="H195" s="154" t="s">
        <v>98</v>
      </c>
      <c r="I195" s="155"/>
      <c r="J195" s="154" t="s">
        <v>74</v>
      </c>
      <c r="K195" s="685">
        <v>1</v>
      </c>
      <c r="L195" s="669"/>
      <c r="M195" s="156">
        <f>+K195*L195</f>
        <v>0</v>
      </c>
    </row>
    <row r="196" spans="1:13">
      <c r="A196" s="103"/>
      <c r="B196" s="103"/>
      <c r="C196" s="103"/>
      <c r="D196" s="103"/>
      <c r="E196" s="302" t="s">
        <v>171</v>
      </c>
      <c r="F196" s="302"/>
      <c r="G196" s="302"/>
      <c r="H196" s="302"/>
      <c r="I196" s="302"/>
      <c r="J196" s="302"/>
      <c r="K196" s="302"/>
      <c r="L196" s="668"/>
      <c r="M196" s="189"/>
    </row>
    <row r="197" spans="1:13">
      <c r="A197" s="103"/>
      <c r="B197" s="103"/>
      <c r="C197" s="103"/>
      <c r="D197" s="103"/>
      <c r="E197" s="303" t="s">
        <v>146</v>
      </c>
      <c r="F197" s="303"/>
      <c r="G197" s="303"/>
      <c r="H197" s="303"/>
      <c r="I197" s="303"/>
      <c r="J197" s="303"/>
      <c r="K197" s="303"/>
      <c r="L197" s="668"/>
      <c r="M197" s="189"/>
    </row>
    <row r="198" spans="1:13" ht="12" customHeight="1">
      <c r="A198" s="103"/>
      <c r="B198" s="114"/>
      <c r="C198" s="114"/>
      <c r="D198" s="103"/>
      <c r="E198" s="632"/>
      <c r="F198" s="159"/>
      <c r="G198" s="146"/>
      <c r="H198" s="160"/>
      <c r="I198" s="149"/>
      <c r="J198" s="160"/>
      <c r="K198" s="161"/>
      <c r="L198" s="668"/>
      <c r="M198" s="189"/>
    </row>
    <row r="199" spans="1:13">
      <c r="A199" s="114" t="s">
        <v>572</v>
      </c>
      <c r="B199" s="103"/>
      <c r="C199" s="103"/>
      <c r="D199" s="103"/>
      <c r="E199" s="187"/>
      <c r="F199" s="150"/>
      <c r="G199" s="117"/>
      <c r="H199" s="162"/>
      <c r="I199" s="163"/>
      <c r="J199" s="162"/>
      <c r="K199" s="163"/>
      <c r="L199" s="668"/>
      <c r="M199" s="189"/>
    </row>
    <row r="200" spans="1:13">
      <c r="A200" s="114"/>
      <c r="B200" s="103"/>
      <c r="C200" s="103"/>
      <c r="D200" s="103"/>
      <c r="E200" s="187"/>
      <c r="F200" s="150"/>
      <c r="G200" s="117"/>
      <c r="H200" s="162"/>
      <c r="I200" s="163"/>
      <c r="J200" s="162"/>
      <c r="K200" s="163"/>
      <c r="L200" s="668"/>
      <c r="M200" s="189"/>
    </row>
    <row r="201" spans="1:13">
      <c r="A201" s="114" t="s">
        <v>253</v>
      </c>
      <c r="B201" s="103"/>
      <c r="C201" s="103"/>
      <c r="D201" s="103"/>
      <c r="E201" s="187"/>
      <c r="F201" s="150"/>
      <c r="G201" s="117"/>
      <c r="H201" s="162"/>
      <c r="I201" s="163"/>
      <c r="J201" s="162"/>
      <c r="K201" s="163"/>
      <c r="L201" s="668"/>
      <c r="M201" s="189"/>
    </row>
    <row r="202" spans="1:13">
      <c r="A202" s="103" t="s">
        <v>152</v>
      </c>
      <c r="B202" s="103"/>
      <c r="C202" s="103"/>
      <c r="D202" s="103"/>
      <c r="E202" s="188" t="s">
        <v>127</v>
      </c>
      <c r="F202" s="200" t="s">
        <v>63</v>
      </c>
      <c r="G202" s="153">
        <v>2</v>
      </c>
      <c r="H202" s="290" t="s">
        <v>139</v>
      </c>
      <c r="I202" s="291"/>
      <c r="J202" s="154">
        <v>1</v>
      </c>
      <c r="K202" s="685">
        <v>2</v>
      </c>
      <c r="L202" s="669"/>
      <c r="M202" s="156">
        <f>+K202*L202</f>
        <v>0</v>
      </c>
    </row>
    <row r="203" spans="1:13">
      <c r="A203" s="103" t="s">
        <v>153</v>
      </c>
      <c r="B203" s="103"/>
      <c r="C203" s="103"/>
      <c r="D203" s="103"/>
      <c r="E203" s="188" t="s">
        <v>145</v>
      </c>
      <c r="F203" s="200" t="s">
        <v>63</v>
      </c>
      <c r="G203" s="153">
        <v>2</v>
      </c>
      <c r="H203" s="290" t="s">
        <v>139</v>
      </c>
      <c r="I203" s="291"/>
      <c r="J203" s="154">
        <v>1</v>
      </c>
      <c r="K203" s="685">
        <v>2</v>
      </c>
      <c r="L203" s="669"/>
      <c r="M203" s="156">
        <f>+K203*L203</f>
        <v>0</v>
      </c>
    </row>
    <row r="204" spans="1:13">
      <c r="A204" s="103" t="s">
        <v>154</v>
      </c>
      <c r="B204" s="103"/>
      <c r="C204" s="103"/>
      <c r="D204" s="103"/>
      <c r="E204" s="188" t="s">
        <v>145</v>
      </c>
      <c r="F204" s="200" t="s">
        <v>63</v>
      </c>
      <c r="G204" s="153">
        <v>2</v>
      </c>
      <c r="H204" s="290" t="s">
        <v>139</v>
      </c>
      <c r="I204" s="291"/>
      <c r="J204" s="154">
        <v>1</v>
      </c>
      <c r="K204" s="685">
        <v>2</v>
      </c>
      <c r="L204" s="669"/>
      <c r="M204" s="156">
        <f>+K204*L204</f>
        <v>0</v>
      </c>
    </row>
    <row r="205" spans="1:13">
      <c r="A205" s="103" t="s">
        <v>128</v>
      </c>
      <c r="B205" s="103"/>
      <c r="C205" s="103"/>
      <c r="D205" s="103"/>
      <c r="E205" s="188" t="s">
        <v>129</v>
      </c>
      <c r="F205" s="200" t="s">
        <v>63</v>
      </c>
      <c r="G205" s="153">
        <v>2</v>
      </c>
      <c r="H205" s="290" t="s">
        <v>139</v>
      </c>
      <c r="I205" s="291"/>
      <c r="J205" s="154">
        <v>1</v>
      </c>
      <c r="K205" s="685">
        <v>2</v>
      </c>
      <c r="L205" s="669"/>
      <c r="M205" s="156">
        <f>+K205*L205</f>
        <v>0</v>
      </c>
    </row>
    <row r="206" spans="1:13">
      <c r="A206" s="103"/>
      <c r="B206" s="103"/>
      <c r="C206" s="103"/>
      <c r="D206" s="103"/>
      <c r="E206" s="187"/>
      <c r="F206" s="185"/>
      <c r="G206" s="146"/>
      <c r="H206" s="216"/>
      <c r="I206" s="217"/>
      <c r="J206" s="160"/>
      <c r="K206" s="161"/>
      <c r="L206" s="668"/>
      <c r="M206" s="189"/>
    </row>
    <row r="207" spans="1:13">
      <c r="A207" s="114" t="s">
        <v>254</v>
      </c>
      <c r="B207" s="103"/>
      <c r="C207" s="103"/>
      <c r="D207" s="103"/>
      <c r="E207" s="187"/>
      <c r="F207" s="185"/>
      <c r="G207" s="146"/>
      <c r="H207" s="185"/>
      <c r="I207" s="186"/>
      <c r="J207" s="185"/>
      <c r="K207" s="161"/>
      <c r="L207" s="668"/>
      <c r="M207" s="189"/>
    </row>
    <row r="208" spans="1:13">
      <c r="A208" s="103" t="s">
        <v>155</v>
      </c>
      <c r="B208" s="103"/>
      <c r="C208" s="103"/>
      <c r="D208" s="103"/>
      <c r="E208" s="188" t="s">
        <v>145</v>
      </c>
      <c r="F208" s="200" t="s">
        <v>63</v>
      </c>
      <c r="G208" s="153"/>
      <c r="H208" s="290" t="s">
        <v>139</v>
      </c>
      <c r="I208" s="291"/>
      <c r="J208" s="154">
        <v>1</v>
      </c>
      <c r="K208" s="685" t="s">
        <v>291</v>
      </c>
      <c r="L208" s="667" t="s">
        <v>312</v>
      </c>
      <c r="M208" s="284" t="s">
        <v>312</v>
      </c>
    </row>
    <row r="209" spans="1:13">
      <c r="A209" s="103" t="s">
        <v>156</v>
      </c>
      <c r="B209" s="103"/>
      <c r="C209" s="103"/>
      <c r="D209" s="103"/>
      <c r="E209" s="188" t="s">
        <v>145</v>
      </c>
      <c r="F209" s="200" t="s">
        <v>63</v>
      </c>
      <c r="G209" s="153"/>
      <c r="H209" s="290" t="s">
        <v>139</v>
      </c>
      <c r="I209" s="291"/>
      <c r="J209" s="154">
        <v>1</v>
      </c>
      <c r="K209" s="685" t="s">
        <v>291</v>
      </c>
      <c r="L209" s="667" t="s">
        <v>312</v>
      </c>
      <c r="M209" s="284" t="s">
        <v>312</v>
      </c>
    </row>
    <row r="210" spans="1:13">
      <c r="A210" s="103"/>
      <c r="B210" s="103"/>
      <c r="C210" s="103"/>
      <c r="D210" s="103"/>
      <c r="E210" s="281"/>
      <c r="F210" s="185"/>
      <c r="G210" s="146"/>
      <c r="H210" s="216"/>
      <c r="I210" s="216"/>
      <c r="J210" s="160"/>
      <c r="K210" s="161"/>
      <c r="L210" s="670"/>
      <c r="M210" s="221"/>
    </row>
    <row r="211" spans="1:13">
      <c r="A211" s="114"/>
      <c r="B211" s="103"/>
      <c r="C211" s="103"/>
      <c r="D211" s="103"/>
      <c r="E211" s="187"/>
      <c r="F211" s="150"/>
      <c r="G211" s="117"/>
      <c r="H211" s="162"/>
      <c r="I211" s="163"/>
      <c r="J211" s="162"/>
      <c r="K211" s="163"/>
      <c r="L211" s="668"/>
      <c r="M211" s="189"/>
    </row>
    <row r="212" spans="1:13">
      <c r="A212" s="114" t="s">
        <v>573</v>
      </c>
      <c r="B212" s="103"/>
      <c r="C212" s="103"/>
      <c r="D212" s="103"/>
      <c r="E212" s="281"/>
      <c r="F212" s="185"/>
      <c r="G212" s="146"/>
      <c r="H212" s="185"/>
      <c r="I212" s="186"/>
      <c r="J212" s="185"/>
      <c r="K212" s="163"/>
      <c r="L212" s="668"/>
      <c r="M212" s="189"/>
    </row>
    <row r="213" spans="1:13">
      <c r="A213" s="114"/>
      <c r="B213" s="103"/>
      <c r="C213" s="103"/>
      <c r="D213" s="103"/>
      <c r="E213" s="281"/>
      <c r="F213" s="185"/>
      <c r="G213" s="146"/>
      <c r="H213" s="185"/>
      <c r="I213" s="186"/>
      <c r="J213" s="185"/>
      <c r="K213" s="163"/>
      <c r="L213" s="668"/>
      <c r="M213" s="189"/>
    </row>
    <row r="214" spans="1:13">
      <c r="A214" s="114" t="s">
        <v>255</v>
      </c>
      <c r="B214" s="103"/>
      <c r="C214" s="103"/>
      <c r="D214" s="103"/>
      <c r="E214" s="281"/>
      <c r="F214" s="185"/>
      <c r="G214" s="146"/>
      <c r="H214" s="185"/>
      <c r="I214" s="186"/>
      <c r="J214" s="185"/>
      <c r="K214" s="163"/>
      <c r="L214" s="668"/>
      <c r="M214" s="189"/>
    </row>
    <row r="215" spans="1:13">
      <c r="A215" s="114" t="s">
        <v>256</v>
      </c>
      <c r="B215" s="103"/>
      <c r="C215" s="103"/>
      <c r="D215" s="103"/>
      <c r="E215" s="281"/>
      <c r="F215" s="185"/>
      <c r="G215" s="146"/>
      <c r="H215" s="185"/>
      <c r="I215" s="186"/>
      <c r="J215" s="185"/>
      <c r="K215" s="163"/>
      <c r="L215" s="668"/>
      <c r="M215" s="189"/>
    </row>
    <row r="216" spans="1:13">
      <c r="A216" s="114" t="s">
        <v>157</v>
      </c>
      <c r="B216" s="103"/>
      <c r="C216" s="103"/>
      <c r="D216" s="103"/>
      <c r="E216" s="281"/>
      <c r="F216" s="185"/>
      <c r="G216" s="146"/>
      <c r="H216" s="185"/>
      <c r="I216" s="186"/>
      <c r="J216" s="185"/>
      <c r="K216" s="163"/>
      <c r="L216" s="668"/>
      <c r="M216" s="189"/>
    </row>
    <row r="217" spans="1:13">
      <c r="A217" s="103" t="s">
        <v>130</v>
      </c>
      <c r="B217" s="103"/>
      <c r="C217" s="103"/>
      <c r="D217" s="103"/>
      <c r="E217" s="188" t="s">
        <v>101</v>
      </c>
      <c r="F217" s="200" t="s">
        <v>63</v>
      </c>
      <c r="G217" s="153"/>
      <c r="H217" s="290" t="s">
        <v>139</v>
      </c>
      <c r="I217" s="291"/>
      <c r="J217" s="154">
        <v>1</v>
      </c>
      <c r="K217" s="685" t="s">
        <v>291</v>
      </c>
      <c r="L217" s="667" t="s">
        <v>312</v>
      </c>
      <c r="M217" s="284" t="s">
        <v>312</v>
      </c>
    </row>
    <row r="218" spans="1:13">
      <c r="A218" s="103" t="s">
        <v>131</v>
      </c>
      <c r="B218" s="103"/>
      <c r="C218" s="103"/>
      <c r="D218" s="103"/>
      <c r="E218" s="219" t="s">
        <v>106</v>
      </c>
      <c r="F218" s="200" t="s">
        <v>63</v>
      </c>
      <c r="G218" s="153"/>
      <c r="H218" s="290" t="s">
        <v>139</v>
      </c>
      <c r="I218" s="291"/>
      <c r="J218" s="154">
        <v>1</v>
      </c>
      <c r="K218" s="685" t="s">
        <v>291</v>
      </c>
      <c r="L218" s="667" t="s">
        <v>312</v>
      </c>
      <c r="M218" s="284" t="s">
        <v>312</v>
      </c>
    </row>
    <row r="219" spans="1:13">
      <c r="A219" s="103" t="s">
        <v>132</v>
      </c>
      <c r="B219" s="103"/>
      <c r="C219" s="103"/>
      <c r="D219" s="103"/>
      <c r="E219" s="219" t="s">
        <v>103</v>
      </c>
      <c r="F219" s="200" t="s">
        <v>63</v>
      </c>
      <c r="G219" s="153"/>
      <c r="H219" s="290" t="s">
        <v>139</v>
      </c>
      <c r="I219" s="291"/>
      <c r="J219" s="154">
        <v>1</v>
      </c>
      <c r="K219" s="685" t="s">
        <v>291</v>
      </c>
      <c r="L219" s="667" t="s">
        <v>312</v>
      </c>
      <c r="M219" s="284" t="s">
        <v>312</v>
      </c>
    </row>
    <row r="220" spans="1:13">
      <c r="A220" s="103"/>
      <c r="B220" s="103"/>
      <c r="C220" s="103"/>
      <c r="D220" s="103"/>
      <c r="E220" s="633"/>
      <c r="F220" s="185"/>
      <c r="G220" s="146"/>
      <c r="H220" s="185"/>
      <c r="I220" s="186"/>
      <c r="J220" s="185"/>
      <c r="K220" s="161"/>
      <c r="L220" s="668"/>
      <c r="M220" s="189"/>
    </row>
    <row r="221" spans="1:13">
      <c r="A221" s="114" t="s">
        <v>158</v>
      </c>
      <c r="B221" s="103"/>
      <c r="C221" s="103"/>
      <c r="D221" s="103"/>
      <c r="E221" s="633"/>
      <c r="F221" s="185"/>
      <c r="G221" s="146"/>
      <c r="H221" s="185"/>
      <c r="I221" s="186"/>
      <c r="J221" s="185"/>
      <c r="K221" s="161"/>
      <c r="L221" s="668"/>
      <c r="M221" s="189"/>
    </row>
    <row r="222" spans="1:13">
      <c r="A222" s="103" t="s">
        <v>569</v>
      </c>
      <c r="B222" s="103"/>
      <c r="C222" s="103"/>
      <c r="D222" s="103"/>
      <c r="E222" s="219" t="s">
        <v>89</v>
      </c>
      <c r="F222" s="200" t="s">
        <v>63</v>
      </c>
      <c r="G222" s="153"/>
      <c r="H222" s="290" t="s">
        <v>139</v>
      </c>
      <c r="I222" s="291"/>
      <c r="J222" s="154">
        <v>1</v>
      </c>
      <c r="K222" s="685" t="s">
        <v>291</v>
      </c>
      <c r="L222" s="667" t="s">
        <v>312</v>
      </c>
      <c r="M222" s="284" t="s">
        <v>312</v>
      </c>
    </row>
    <row r="223" spans="1:13">
      <c r="A223" s="103"/>
      <c r="B223" s="103"/>
      <c r="C223" s="103"/>
      <c r="D223" s="103"/>
      <c r="E223" s="633"/>
      <c r="F223" s="185"/>
      <c r="G223" s="146"/>
      <c r="H223" s="185"/>
      <c r="I223" s="186"/>
      <c r="J223" s="185"/>
      <c r="K223" s="161"/>
      <c r="L223" s="668"/>
      <c r="M223" s="189"/>
    </row>
    <row r="224" spans="1:13">
      <c r="A224" s="114" t="s">
        <v>257</v>
      </c>
      <c r="B224" s="103"/>
      <c r="C224" s="103"/>
      <c r="D224" s="103"/>
      <c r="E224" s="633"/>
      <c r="F224" s="185"/>
      <c r="G224" s="146"/>
      <c r="H224" s="185"/>
      <c r="I224" s="186"/>
      <c r="J224" s="185"/>
      <c r="K224" s="161"/>
      <c r="L224" s="668"/>
      <c r="M224" s="189"/>
    </row>
    <row r="225" spans="1:13">
      <c r="A225" s="114" t="s">
        <v>159</v>
      </c>
      <c r="B225" s="103"/>
      <c r="C225" s="103"/>
      <c r="D225" s="103"/>
      <c r="E225" s="633"/>
      <c r="F225" s="185"/>
      <c r="G225" s="146"/>
      <c r="H225" s="185"/>
      <c r="I225" s="186"/>
      <c r="J225" s="185"/>
      <c r="K225" s="161"/>
      <c r="L225" s="668"/>
      <c r="M225" s="189"/>
    </row>
    <row r="226" spans="1:13">
      <c r="A226" s="103" t="s">
        <v>133</v>
      </c>
      <c r="B226" s="103"/>
      <c r="C226" s="103"/>
      <c r="D226" s="103"/>
      <c r="E226" s="188" t="s">
        <v>101</v>
      </c>
      <c r="F226" s="200" t="s">
        <v>63</v>
      </c>
      <c r="G226" s="153"/>
      <c r="H226" s="290" t="s">
        <v>139</v>
      </c>
      <c r="I226" s="291"/>
      <c r="J226" s="154">
        <v>1</v>
      </c>
      <c r="K226" s="685" t="s">
        <v>291</v>
      </c>
      <c r="L226" s="667" t="s">
        <v>312</v>
      </c>
      <c r="M226" s="284" t="s">
        <v>312</v>
      </c>
    </row>
    <row r="227" spans="1:13">
      <c r="A227" s="103" t="s">
        <v>134</v>
      </c>
      <c r="B227" s="103"/>
      <c r="C227" s="103"/>
      <c r="D227" s="103"/>
      <c r="E227" s="219" t="s">
        <v>106</v>
      </c>
      <c r="F227" s="200" t="s">
        <v>63</v>
      </c>
      <c r="G227" s="153"/>
      <c r="H227" s="290" t="s">
        <v>139</v>
      </c>
      <c r="I227" s="291"/>
      <c r="J227" s="154">
        <v>1</v>
      </c>
      <c r="K227" s="685" t="s">
        <v>291</v>
      </c>
      <c r="L227" s="667" t="s">
        <v>312</v>
      </c>
      <c r="M227" s="284" t="s">
        <v>312</v>
      </c>
    </row>
    <row r="228" spans="1:13">
      <c r="A228" s="103" t="s">
        <v>132</v>
      </c>
      <c r="B228" s="103"/>
      <c r="C228" s="103"/>
      <c r="D228" s="103"/>
      <c r="E228" s="219" t="s">
        <v>135</v>
      </c>
      <c r="F228" s="200" t="s">
        <v>63</v>
      </c>
      <c r="G228" s="153"/>
      <c r="H228" s="290" t="s">
        <v>139</v>
      </c>
      <c r="I228" s="291"/>
      <c r="J228" s="154">
        <v>1</v>
      </c>
      <c r="K228" s="685" t="s">
        <v>291</v>
      </c>
      <c r="L228" s="667" t="s">
        <v>312</v>
      </c>
      <c r="M228" s="284" t="s">
        <v>312</v>
      </c>
    </row>
    <row r="229" spans="1:13">
      <c r="A229" s="103"/>
      <c r="B229" s="103"/>
      <c r="C229" s="103"/>
      <c r="D229" s="103"/>
      <c r="E229" s="633"/>
      <c r="F229" s="185"/>
      <c r="G229" s="146"/>
      <c r="H229" s="185"/>
      <c r="I229" s="186"/>
      <c r="J229" s="185"/>
      <c r="K229" s="161"/>
      <c r="L229" s="668"/>
      <c r="M229" s="189"/>
    </row>
    <row r="230" spans="1:13">
      <c r="A230" s="114" t="s">
        <v>160</v>
      </c>
      <c r="B230" s="103"/>
      <c r="C230" s="103"/>
      <c r="D230" s="103"/>
      <c r="E230" s="633"/>
      <c r="F230" s="185"/>
      <c r="G230" s="146"/>
      <c r="H230" s="185"/>
      <c r="I230" s="186"/>
      <c r="J230" s="185"/>
      <c r="K230" s="161"/>
      <c r="L230" s="668"/>
      <c r="M230" s="189"/>
    </row>
    <row r="231" spans="1:13">
      <c r="A231" s="103" t="s">
        <v>136</v>
      </c>
      <c r="B231" s="103"/>
      <c r="C231" s="103"/>
      <c r="D231" s="103"/>
      <c r="E231" s="219" t="s">
        <v>137</v>
      </c>
      <c r="F231" s="200" t="s">
        <v>63</v>
      </c>
      <c r="G231" s="153"/>
      <c r="H231" s="290" t="s">
        <v>139</v>
      </c>
      <c r="I231" s="291"/>
      <c r="J231" s="154">
        <v>1</v>
      </c>
      <c r="K231" s="685" t="s">
        <v>291</v>
      </c>
      <c r="L231" s="667" t="s">
        <v>312</v>
      </c>
      <c r="M231" s="284" t="s">
        <v>312</v>
      </c>
    </row>
    <row r="232" spans="1:13">
      <c r="A232" s="103"/>
      <c r="B232" s="103"/>
      <c r="C232" s="103"/>
      <c r="D232" s="103"/>
      <c r="E232" s="633"/>
      <c r="F232" s="185"/>
      <c r="G232" s="146"/>
      <c r="H232" s="185"/>
      <c r="I232" s="186"/>
      <c r="J232" s="185"/>
      <c r="K232" s="161"/>
      <c r="L232" s="668"/>
      <c r="M232" s="189"/>
    </row>
    <row r="233" spans="1:13">
      <c r="A233" s="114" t="s">
        <v>161</v>
      </c>
      <c r="B233" s="103"/>
      <c r="C233" s="103"/>
      <c r="D233" s="103"/>
      <c r="E233" s="633"/>
      <c r="F233" s="185"/>
      <c r="G233" s="146"/>
      <c r="H233" s="185"/>
      <c r="I233" s="186"/>
      <c r="J233" s="185"/>
      <c r="K233" s="161"/>
      <c r="L233" s="668"/>
      <c r="M233" s="189"/>
    </row>
    <row r="234" spans="1:13">
      <c r="A234" s="103" t="s">
        <v>163</v>
      </c>
      <c r="B234" s="103"/>
      <c r="C234" s="103"/>
      <c r="D234" s="103"/>
      <c r="E234" s="633"/>
      <c r="F234" s="139"/>
      <c r="G234" s="202"/>
      <c r="H234" s="139"/>
      <c r="I234" s="203"/>
      <c r="J234" s="139"/>
      <c r="K234" s="690"/>
      <c r="L234" s="668"/>
      <c r="M234" s="189"/>
    </row>
    <row r="235" spans="1:13">
      <c r="A235" s="103" t="s">
        <v>162</v>
      </c>
      <c r="B235" s="103"/>
      <c r="C235" s="103"/>
      <c r="D235" s="103"/>
      <c r="E235" s="219" t="s">
        <v>137</v>
      </c>
      <c r="F235" s="200" t="s">
        <v>63</v>
      </c>
      <c r="G235" s="153"/>
      <c r="H235" s="290" t="s">
        <v>139</v>
      </c>
      <c r="I235" s="291"/>
      <c r="J235" s="154">
        <v>1</v>
      </c>
      <c r="K235" s="685" t="s">
        <v>291</v>
      </c>
      <c r="L235" s="667" t="s">
        <v>312</v>
      </c>
      <c r="M235" s="284" t="s">
        <v>312</v>
      </c>
    </row>
    <row r="236" spans="1:13">
      <c r="A236" s="103" t="s">
        <v>164</v>
      </c>
      <c r="B236" s="103"/>
      <c r="C236" s="103"/>
      <c r="D236" s="103"/>
      <c r="E236" s="219" t="s">
        <v>137</v>
      </c>
      <c r="F236" s="200" t="s">
        <v>63</v>
      </c>
      <c r="G236" s="153"/>
      <c r="H236" s="290" t="s">
        <v>139</v>
      </c>
      <c r="I236" s="291"/>
      <c r="J236" s="154">
        <v>1</v>
      </c>
      <c r="K236" s="685" t="s">
        <v>291</v>
      </c>
      <c r="L236" s="667" t="s">
        <v>312</v>
      </c>
      <c r="M236" s="284" t="s">
        <v>312</v>
      </c>
    </row>
    <row r="237" spans="1:13">
      <c r="A237" s="103" t="s">
        <v>165</v>
      </c>
      <c r="B237" s="103"/>
      <c r="C237" s="103"/>
      <c r="D237" s="103"/>
      <c r="E237" s="219" t="s">
        <v>137</v>
      </c>
      <c r="F237" s="200" t="s">
        <v>63</v>
      </c>
      <c r="G237" s="153"/>
      <c r="H237" s="290" t="s">
        <v>139</v>
      </c>
      <c r="I237" s="291"/>
      <c r="J237" s="154">
        <v>1</v>
      </c>
      <c r="K237" s="685" t="s">
        <v>291</v>
      </c>
      <c r="L237" s="667" t="s">
        <v>312</v>
      </c>
      <c r="M237" s="284" t="s">
        <v>312</v>
      </c>
    </row>
    <row r="238" spans="1:13">
      <c r="A238" s="103" t="s">
        <v>166</v>
      </c>
      <c r="B238" s="103"/>
      <c r="C238" s="103"/>
      <c r="D238" s="103"/>
      <c r="E238" s="219" t="s">
        <v>137</v>
      </c>
      <c r="F238" s="200" t="s">
        <v>63</v>
      </c>
      <c r="G238" s="153"/>
      <c r="H238" s="290" t="s">
        <v>139</v>
      </c>
      <c r="I238" s="291"/>
      <c r="J238" s="154">
        <v>1</v>
      </c>
      <c r="K238" s="685" t="s">
        <v>291</v>
      </c>
      <c r="L238" s="667" t="s">
        <v>312</v>
      </c>
      <c r="M238" s="284" t="s">
        <v>312</v>
      </c>
    </row>
    <row r="239" spans="1:13">
      <c r="A239" s="103"/>
      <c r="B239" s="103"/>
      <c r="C239" s="103"/>
      <c r="D239" s="103"/>
      <c r="E239" s="633"/>
      <c r="F239" s="185"/>
      <c r="G239" s="146"/>
      <c r="H239" s="185"/>
      <c r="I239" s="186"/>
      <c r="J239" s="185"/>
      <c r="K239" s="161"/>
      <c r="L239" s="668"/>
      <c r="M239" s="189"/>
    </row>
    <row r="240" spans="1:13">
      <c r="A240" s="114" t="s">
        <v>258</v>
      </c>
      <c r="B240" s="218"/>
      <c r="C240" s="103"/>
      <c r="D240" s="103"/>
      <c r="E240" s="633"/>
      <c r="F240" s="185"/>
      <c r="G240" s="146"/>
      <c r="H240" s="185"/>
      <c r="I240" s="186"/>
      <c r="J240" s="185"/>
      <c r="K240" s="161"/>
      <c r="L240" s="668"/>
      <c r="M240" s="189"/>
    </row>
    <row r="241" spans="1:15">
      <c r="A241" s="103" t="s">
        <v>138</v>
      </c>
      <c r="B241" s="103"/>
      <c r="C241" s="103"/>
      <c r="D241" s="103"/>
      <c r="E241" s="219" t="s">
        <v>145</v>
      </c>
      <c r="F241" s="200" t="s">
        <v>63</v>
      </c>
      <c r="G241" s="153"/>
      <c r="H241" s="290" t="s">
        <v>139</v>
      </c>
      <c r="I241" s="291"/>
      <c r="J241" s="154">
        <v>1</v>
      </c>
      <c r="K241" s="685" t="s">
        <v>291</v>
      </c>
      <c r="L241" s="667" t="s">
        <v>312</v>
      </c>
      <c r="M241" s="284" t="s">
        <v>312</v>
      </c>
    </row>
    <row r="242" spans="1:15">
      <c r="A242" s="121"/>
      <c r="B242" s="121"/>
      <c r="C242" s="121"/>
      <c r="D242" s="121"/>
      <c r="E242" s="621"/>
      <c r="F242" s="178"/>
      <c r="G242" s="173"/>
      <c r="H242" s="121"/>
      <c r="I242" s="179"/>
      <c r="J242" s="121"/>
      <c r="K242" s="686"/>
      <c r="L242" s="671"/>
      <c r="M242" s="220"/>
    </row>
    <row r="243" spans="1:15">
      <c r="A243" s="115"/>
      <c r="B243" s="103"/>
      <c r="C243" s="103"/>
      <c r="D243" s="103"/>
      <c r="E243" s="187"/>
      <c r="F243" s="145"/>
      <c r="G243" s="146"/>
      <c r="H243" s="147"/>
      <c r="I243" s="148"/>
      <c r="J243" s="147"/>
      <c r="K243" s="161"/>
      <c r="L243" s="670"/>
      <c r="M243" s="221"/>
    </row>
    <row r="244" spans="1:15">
      <c r="A244" s="114" t="s">
        <v>259</v>
      </c>
      <c r="B244" s="218"/>
      <c r="C244" s="218"/>
      <c r="D244" s="222"/>
      <c r="E244" s="233"/>
      <c r="F244" s="223"/>
      <c r="G244" s="224"/>
      <c r="H244" s="225"/>
      <c r="I244" s="225"/>
      <c r="J244" s="225"/>
      <c r="K244" s="691"/>
      <c r="L244" s="672"/>
      <c r="M244" s="221"/>
    </row>
    <row r="245" spans="1:15">
      <c r="A245" s="103" t="s">
        <v>179</v>
      </c>
      <c r="B245" s="226"/>
      <c r="C245" s="222"/>
      <c r="D245" s="222"/>
      <c r="E245" s="283"/>
      <c r="F245" s="227" t="s">
        <v>180</v>
      </c>
      <c r="G245" s="239">
        <v>6329</v>
      </c>
      <c r="H245" s="229"/>
      <c r="I245" s="228"/>
      <c r="J245" s="229" t="s">
        <v>62</v>
      </c>
      <c r="K245" s="692">
        <v>1</v>
      </c>
      <c r="L245" s="673"/>
      <c r="M245" s="156">
        <f t="shared" ref="M245:M250" si="8">+K245*L245</f>
        <v>0</v>
      </c>
    </row>
    <row r="246" spans="1:15" ht="26.45" customHeight="1">
      <c r="A246" s="286" t="s">
        <v>181</v>
      </c>
      <c r="B246" s="286"/>
      <c r="C246" s="286"/>
      <c r="D246" s="287"/>
      <c r="E246" s="283"/>
      <c r="F246" s="227" t="s">
        <v>100</v>
      </c>
      <c r="G246" s="228">
        <v>1</v>
      </c>
      <c r="H246" s="229"/>
      <c r="I246" s="228"/>
      <c r="J246" s="229" t="s">
        <v>62</v>
      </c>
      <c r="K246" s="692">
        <v>1</v>
      </c>
      <c r="L246" s="673"/>
      <c r="M246" s="156">
        <f t="shared" si="8"/>
        <v>0</v>
      </c>
      <c r="O246" s="224"/>
    </row>
    <row r="247" spans="1:15" ht="27.6" customHeight="1">
      <c r="A247" s="286" t="s">
        <v>289</v>
      </c>
      <c r="B247" s="286"/>
      <c r="C247" s="286"/>
      <c r="D247" s="287"/>
      <c r="E247" s="283"/>
      <c r="F247" s="227" t="s">
        <v>100</v>
      </c>
      <c r="G247" s="239">
        <v>5215</v>
      </c>
      <c r="H247" s="229"/>
      <c r="I247" s="228"/>
      <c r="J247" s="229" t="s">
        <v>62</v>
      </c>
      <c r="K247" s="692">
        <v>1</v>
      </c>
      <c r="L247" s="673"/>
      <c r="M247" s="156">
        <f t="shared" si="8"/>
        <v>0</v>
      </c>
      <c r="O247" s="261"/>
    </row>
    <row r="248" spans="1:15" ht="40.15" customHeight="1">
      <c r="A248" s="286" t="s">
        <v>182</v>
      </c>
      <c r="B248" s="286"/>
      <c r="C248" s="286"/>
      <c r="D248" s="287"/>
      <c r="E248" s="283"/>
      <c r="F248" s="227" t="s">
        <v>290</v>
      </c>
      <c r="G248" s="239" t="s">
        <v>291</v>
      </c>
      <c r="H248" s="229"/>
      <c r="I248" s="228"/>
      <c r="J248" s="229" t="s">
        <v>62</v>
      </c>
      <c r="K248" s="692">
        <v>1</v>
      </c>
      <c r="L248" s="673"/>
      <c r="M248" s="156">
        <f t="shared" si="8"/>
        <v>0</v>
      </c>
    </row>
    <row r="249" spans="1:15" ht="28.15" customHeight="1">
      <c r="A249" s="286" t="s">
        <v>183</v>
      </c>
      <c r="B249" s="286"/>
      <c r="C249" s="286"/>
      <c r="D249" s="287"/>
      <c r="E249" s="283"/>
      <c r="F249" s="227" t="s">
        <v>205</v>
      </c>
      <c r="G249" s="239">
        <v>7050</v>
      </c>
      <c r="H249" s="229"/>
      <c r="I249" s="228"/>
      <c r="J249" s="229" t="s">
        <v>62</v>
      </c>
      <c r="K249" s="692">
        <v>2</v>
      </c>
      <c r="L249" s="673"/>
      <c r="M249" s="156">
        <f t="shared" si="8"/>
        <v>0</v>
      </c>
    </row>
    <row r="250" spans="1:15" ht="28.15" customHeight="1">
      <c r="A250" s="286" t="s">
        <v>184</v>
      </c>
      <c r="B250" s="286"/>
      <c r="C250" s="286"/>
      <c r="D250" s="287"/>
      <c r="E250" s="283"/>
      <c r="F250" s="227" t="s">
        <v>100</v>
      </c>
      <c r="G250" s="228"/>
      <c r="H250" s="229"/>
      <c r="I250" s="228"/>
      <c r="J250" s="229" t="s">
        <v>62</v>
      </c>
      <c r="K250" s="692">
        <v>1</v>
      </c>
      <c r="L250" s="673"/>
      <c r="M250" s="156">
        <f t="shared" si="8"/>
        <v>0</v>
      </c>
    </row>
    <row r="251" spans="1:15">
      <c r="A251" s="222"/>
      <c r="B251" s="226"/>
      <c r="C251" s="222"/>
      <c r="D251" s="222"/>
      <c r="E251" s="224" t="s">
        <v>185</v>
      </c>
      <c r="F251" s="230"/>
      <c r="G251" s="224"/>
      <c r="H251" s="231"/>
      <c r="I251" s="224"/>
      <c r="J251" s="231"/>
      <c r="K251" s="691"/>
      <c r="L251" s="672"/>
      <c r="M251" s="221"/>
    </row>
    <row r="252" spans="1:15">
      <c r="A252" s="218"/>
      <c r="B252" s="226"/>
      <c r="C252" s="222"/>
      <c r="D252" s="222"/>
      <c r="E252" s="224" t="s">
        <v>186</v>
      </c>
      <c r="F252" s="223"/>
      <c r="G252" s="224"/>
      <c r="H252" s="225"/>
      <c r="I252" s="225"/>
      <c r="J252" s="225"/>
      <c r="K252" s="691"/>
      <c r="L252" s="672"/>
      <c r="M252" s="221"/>
    </row>
    <row r="253" spans="1:15">
      <c r="A253" s="218"/>
      <c r="B253" s="226"/>
      <c r="C253" s="222"/>
      <c r="D253" s="222"/>
      <c r="E253" s="224"/>
      <c r="F253" s="223"/>
      <c r="G253" s="224"/>
      <c r="H253" s="225"/>
      <c r="I253" s="225"/>
      <c r="J253" s="225"/>
      <c r="K253" s="691"/>
      <c r="L253" s="672"/>
      <c r="M253" s="221"/>
    </row>
    <row r="254" spans="1:15">
      <c r="A254" s="114" t="s">
        <v>574</v>
      </c>
      <c r="B254" s="222"/>
      <c r="C254" s="222"/>
      <c r="D254" s="222"/>
      <c r="E254" s="233"/>
      <c r="F254" s="232"/>
      <c r="G254" s="233"/>
      <c r="H254" s="222"/>
      <c r="I254" s="222"/>
      <c r="J254" s="222"/>
      <c r="K254" s="693"/>
      <c r="L254" s="674"/>
      <c r="M254" s="221"/>
    </row>
    <row r="255" spans="1:15">
      <c r="A255" s="103" t="s">
        <v>46</v>
      </c>
      <c r="B255" s="222"/>
      <c r="C255" s="222"/>
      <c r="D255" s="222"/>
      <c r="E255" s="283"/>
      <c r="F255" s="227" t="s">
        <v>180</v>
      </c>
      <c r="G255" s="239">
        <v>6329</v>
      </c>
      <c r="H255" s="229"/>
      <c r="I255" s="228"/>
      <c r="J255" s="229"/>
      <c r="K255" s="692">
        <v>1</v>
      </c>
      <c r="L255" s="673"/>
      <c r="M255" s="156">
        <f t="shared" ref="M255:M261" si="9">+K255*L255</f>
        <v>0</v>
      </c>
    </row>
    <row r="256" spans="1:15">
      <c r="A256" s="103" t="s">
        <v>187</v>
      </c>
      <c r="B256" s="222"/>
      <c r="C256" s="222"/>
      <c r="D256" s="222"/>
      <c r="E256" s="229" t="s">
        <v>188</v>
      </c>
      <c r="F256" s="227" t="s">
        <v>180</v>
      </c>
      <c r="G256" s="239">
        <v>6329</v>
      </c>
      <c r="H256" s="229"/>
      <c r="I256" s="228"/>
      <c r="J256" s="229"/>
      <c r="K256" s="692">
        <v>1</v>
      </c>
      <c r="L256" s="673"/>
      <c r="M256" s="156">
        <f t="shared" si="9"/>
        <v>0</v>
      </c>
    </row>
    <row r="257" spans="1:13">
      <c r="A257" s="103" t="s">
        <v>189</v>
      </c>
      <c r="B257" s="222"/>
      <c r="C257" s="222"/>
      <c r="D257" s="222"/>
      <c r="E257" s="283" t="s">
        <v>190</v>
      </c>
      <c r="F257" s="227" t="s">
        <v>180</v>
      </c>
      <c r="G257" s="239">
        <v>6329</v>
      </c>
      <c r="H257" s="229"/>
      <c r="I257" s="228"/>
      <c r="J257" s="229"/>
      <c r="K257" s="692">
        <v>1</v>
      </c>
      <c r="L257" s="673"/>
      <c r="M257" s="156">
        <f t="shared" si="9"/>
        <v>0</v>
      </c>
    </row>
    <row r="258" spans="1:13">
      <c r="A258" s="103" t="s">
        <v>191</v>
      </c>
      <c r="B258" s="222"/>
      <c r="C258" s="222"/>
      <c r="D258" s="222"/>
      <c r="E258" s="283" t="s">
        <v>192</v>
      </c>
      <c r="F258" s="227" t="s">
        <v>180</v>
      </c>
      <c r="G258" s="239">
        <v>6329</v>
      </c>
      <c r="H258" s="229"/>
      <c r="I258" s="228"/>
      <c r="J258" s="229"/>
      <c r="K258" s="692">
        <v>1</v>
      </c>
      <c r="L258" s="673"/>
      <c r="M258" s="156">
        <f t="shared" si="9"/>
        <v>0</v>
      </c>
    </row>
    <row r="259" spans="1:13">
      <c r="A259" s="103" t="s">
        <v>193</v>
      </c>
      <c r="B259" s="222"/>
      <c r="C259" s="222"/>
      <c r="D259" s="222"/>
      <c r="E259" s="229" t="s">
        <v>194</v>
      </c>
      <c r="F259" s="227" t="s">
        <v>180</v>
      </c>
      <c r="G259" s="239">
        <v>6329</v>
      </c>
      <c r="H259" s="229"/>
      <c r="I259" s="228"/>
      <c r="J259" s="229"/>
      <c r="K259" s="692">
        <v>1</v>
      </c>
      <c r="L259" s="673"/>
      <c r="M259" s="156">
        <f t="shared" si="9"/>
        <v>0</v>
      </c>
    </row>
    <row r="260" spans="1:13">
      <c r="A260" s="103" t="s">
        <v>195</v>
      </c>
      <c r="B260" s="222"/>
      <c r="C260" s="222"/>
      <c r="D260" s="222"/>
      <c r="E260" s="283" t="s">
        <v>102</v>
      </c>
      <c r="F260" s="227" t="s">
        <v>180</v>
      </c>
      <c r="G260" s="239">
        <v>6329</v>
      </c>
      <c r="H260" s="229"/>
      <c r="I260" s="228"/>
      <c r="J260" s="229"/>
      <c r="K260" s="692">
        <v>1</v>
      </c>
      <c r="L260" s="673"/>
      <c r="M260" s="156">
        <f t="shared" si="9"/>
        <v>0</v>
      </c>
    </row>
    <row r="261" spans="1:13">
      <c r="A261" s="103" t="s">
        <v>196</v>
      </c>
      <c r="B261" s="222"/>
      <c r="C261" s="222"/>
      <c r="D261" s="222"/>
      <c r="E261" s="283" t="s">
        <v>197</v>
      </c>
      <c r="F261" s="227" t="s">
        <v>180</v>
      </c>
      <c r="G261" s="239">
        <v>6329</v>
      </c>
      <c r="H261" s="229"/>
      <c r="I261" s="228"/>
      <c r="J261" s="229"/>
      <c r="K261" s="692">
        <v>1</v>
      </c>
      <c r="L261" s="673"/>
      <c r="M261" s="156">
        <f t="shared" si="9"/>
        <v>0</v>
      </c>
    </row>
    <row r="262" spans="1:13">
      <c r="A262" s="234"/>
      <c r="B262" s="222"/>
      <c r="C262" s="222"/>
      <c r="D262" s="222"/>
      <c r="E262" s="224" t="s">
        <v>198</v>
      </c>
      <c r="F262" s="230"/>
      <c r="G262" s="224"/>
      <c r="H262" s="231"/>
      <c r="I262" s="224"/>
      <c r="J262" s="231"/>
      <c r="K262" s="691"/>
      <c r="L262" s="672"/>
      <c r="M262" s="221"/>
    </row>
    <row r="263" spans="1:13" ht="27.75" customHeight="1">
      <c r="A263" s="234"/>
      <c r="B263" s="222"/>
      <c r="C263" s="222"/>
      <c r="D263" s="222"/>
      <c r="E263" s="634" t="s">
        <v>198</v>
      </c>
      <c r="F263" s="230"/>
      <c r="G263" s="224"/>
      <c r="H263" s="231"/>
      <c r="I263" s="224"/>
      <c r="J263" s="231"/>
      <c r="K263" s="691"/>
      <c r="L263" s="672"/>
      <c r="M263" s="221"/>
    </row>
    <row r="264" spans="1:13" ht="15.6" customHeight="1">
      <c r="A264" s="114" t="s">
        <v>260</v>
      </c>
      <c r="B264" s="222"/>
      <c r="C264" s="222"/>
      <c r="D264" s="222"/>
      <c r="E264" s="233"/>
      <c r="F264" s="232"/>
      <c r="G264" s="233"/>
      <c r="H264" s="222"/>
      <c r="I264" s="222"/>
      <c r="J264" s="222"/>
      <c r="K264" s="693"/>
      <c r="L264" s="674"/>
      <c r="M264" s="221"/>
    </row>
    <row r="265" spans="1:13" ht="15.6" customHeight="1">
      <c r="A265" s="222" t="s">
        <v>199</v>
      </c>
      <c r="B265" s="222"/>
      <c r="C265" s="222"/>
      <c r="D265" s="222"/>
      <c r="E265" s="283"/>
      <c r="F265" s="227" t="s">
        <v>100</v>
      </c>
      <c r="G265" s="228">
        <v>1</v>
      </c>
      <c r="H265" s="229"/>
      <c r="I265" s="228"/>
      <c r="J265" s="229"/>
      <c r="K265" s="692">
        <v>1</v>
      </c>
      <c r="L265" s="673"/>
      <c r="M265" s="156">
        <f>+K265*L265</f>
        <v>0</v>
      </c>
    </row>
    <row r="266" spans="1:13">
      <c r="A266" s="222" t="s">
        <v>200</v>
      </c>
      <c r="B266" s="222"/>
      <c r="C266" s="222"/>
      <c r="D266" s="222"/>
      <c r="E266" s="283"/>
      <c r="F266" s="227" t="s">
        <v>100</v>
      </c>
      <c r="G266" s="228">
        <v>1</v>
      </c>
      <c r="H266" s="229"/>
      <c r="I266" s="228"/>
      <c r="J266" s="229"/>
      <c r="K266" s="692">
        <v>1</v>
      </c>
      <c r="L266" s="673"/>
      <c r="M266" s="156">
        <f>+K266*L266</f>
        <v>0</v>
      </c>
    </row>
    <row r="267" spans="1:13">
      <c r="A267" s="222"/>
      <c r="B267" s="222"/>
      <c r="C267" s="222"/>
      <c r="D267" s="222"/>
      <c r="E267" s="224"/>
      <c r="F267" s="230"/>
      <c r="G267" s="224"/>
      <c r="H267" s="231"/>
      <c r="I267" s="224"/>
      <c r="J267" s="231"/>
      <c r="K267" s="691"/>
      <c r="L267" s="672"/>
      <c r="M267" s="221"/>
    </row>
    <row r="268" spans="1:13">
      <c r="A268" s="235"/>
      <c r="B268" s="235"/>
      <c r="C268" s="235"/>
      <c r="D268" s="235"/>
      <c r="E268" s="237"/>
      <c r="F268" s="236"/>
      <c r="G268" s="237"/>
      <c r="H268" s="238"/>
      <c r="I268" s="237"/>
      <c r="J268" s="238"/>
      <c r="K268" s="694"/>
      <c r="L268" s="675"/>
      <c r="M268" s="221"/>
    </row>
    <row r="269" spans="1:13">
      <c r="A269" s="114" t="s">
        <v>261</v>
      </c>
      <c r="B269" s="114"/>
      <c r="C269" s="222"/>
      <c r="D269" s="222"/>
      <c r="E269" s="233"/>
      <c r="F269" s="232"/>
      <c r="G269" s="233"/>
      <c r="H269" s="222"/>
      <c r="I269" s="222"/>
      <c r="J269" s="222"/>
      <c r="K269" s="693"/>
      <c r="L269" s="674"/>
      <c r="M269" s="221"/>
    </row>
    <row r="270" spans="1:13">
      <c r="A270" s="222" t="s">
        <v>201</v>
      </c>
      <c r="B270" s="222"/>
      <c r="C270" s="222"/>
      <c r="D270" s="222"/>
      <c r="E270" s="635" t="s">
        <v>202</v>
      </c>
      <c r="F270" s="288" t="s">
        <v>100</v>
      </c>
      <c r="G270" s="289">
        <v>6022</v>
      </c>
      <c r="H270" s="289"/>
      <c r="I270" s="289"/>
      <c r="J270" s="289"/>
      <c r="K270" s="695">
        <v>1</v>
      </c>
      <c r="L270" s="676"/>
      <c r="M270" s="285">
        <f>+K270*L270</f>
        <v>0</v>
      </c>
    </row>
    <row r="271" spans="1:13">
      <c r="A271" s="222" t="s">
        <v>483</v>
      </c>
      <c r="B271" s="222"/>
      <c r="C271" s="222"/>
      <c r="D271" s="222"/>
      <c r="E271" s="635"/>
      <c r="F271" s="288"/>
      <c r="G271" s="289"/>
      <c r="H271" s="289"/>
      <c r="I271" s="289"/>
      <c r="J271" s="289"/>
      <c r="K271" s="695"/>
      <c r="L271" s="676"/>
      <c r="M271" s="285">
        <f>+K271*L271</f>
        <v>0</v>
      </c>
    </row>
    <row r="272" spans="1:13">
      <c r="A272" s="222"/>
      <c r="B272" s="222"/>
      <c r="C272" s="222"/>
      <c r="D272" s="222"/>
      <c r="E272" s="224" t="s">
        <v>186</v>
      </c>
      <c r="F272" s="230"/>
      <c r="G272" s="224"/>
      <c r="H272" s="231"/>
      <c r="I272" s="224"/>
      <c r="J272" s="231"/>
      <c r="K272" s="691"/>
      <c r="L272" s="672"/>
      <c r="M272" s="221"/>
    </row>
    <row r="273" spans="1:13">
      <c r="A273" s="222"/>
      <c r="B273" s="222"/>
      <c r="C273" s="222"/>
      <c r="D273" s="222"/>
      <c r="E273" s="224"/>
      <c r="F273" s="230"/>
      <c r="G273" s="224"/>
      <c r="H273" s="231"/>
      <c r="I273" s="224"/>
      <c r="J273" s="231"/>
      <c r="K273" s="691"/>
      <c r="L273" s="672"/>
      <c r="M273" s="221"/>
    </row>
    <row r="274" spans="1:13">
      <c r="A274" s="114" t="s">
        <v>262</v>
      </c>
      <c r="B274" s="222"/>
      <c r="C274" s="222"/>
      <c r="D274" s="222"/>
      <c r="E274" s="233"/>
      <c r="F274" s="232"/>
      <c r="G274" s="233"/>
      <c r="H274" s="222"/>
      <c r="I274" s="222"/>
      <c r="J274" s="222"/>
      <c r="K274" s="693"/>
      <c r="L274" s="674"/>
      <c r="M274" s="221"/>
    </row>
    <row r="275" spans="1:13">
      <c r="A275" s="103" t="s">
        <v>203</v>
      </c>
      <c r="B275" s="103"/>
      <c r="C275" s="222"/>
      <c r="D275" s="222"/>
      <c r="E275" s="283" t="s">
        <v>204</v>
      </c>
      <c r="F275" s="227" t="s">
        <v>205</v>
      </c>
      <c r="G275" s="153">
        <v>7050</v>
      </c>
      <c r="H275" s="229"/>
      <c r="I275" s="228"/>
      <c r="J275" s="229"/>
      <c r="K275" s="692">
        <v>2</v>
      </c>
      <c r="L275" s="673"/>
      <c r="M275" s="156">
        <f t="shared" ref="M275:M281" si="10">+K275*L275</f>
        <v>0</v>
      </c>
    </row>
    <row r="276" spans="1:13" ht="24.75" customHeight="1">
      <c r="A276" s="103" t="s">
        <v>54</v>
      </c>
      <c r="B276" s="103"/>
      <c r="C276" s="240"/>
      <c r="D276" s="240"/>
      <c r="E276" s="636" t="s">
        <v>206</v>
      </c>
      <c r="F276" s="227" t="s">
        <v>205</v>
      </c>
      <c r="G276" s="153">
        <v>7050</v>
      </c>
      <c r="H276" s="229"/>
      <c r="I276" s="228"/>
      <c r="J276" s="229"/>
      <c r="K276" s="692">
        <v>2</v>
      </c>
      <c r="L276" s="673"/>
      <c r="M276" s="156">
        <f t="shared" si="10"/>
        <v>0</v>
      </c>
    </row>
    <row r="277" spans="1:13" ht="16.899999999999999" customHeight="1">
      <c r="A277" s="103" t="s">
        <v>207</v>
      </c>
      <c r="B277" s="103"/>
      <c r="C277" s="222"/>
      <c r="D277" s="222"/>
      <c r="E277" s="283" t="s">
        <v>208</v>
      </c>
      <c r="F277" s="227" t="s">
        <v>205</v>
      </c>
      <c r="G277" s="153">
        <v>7050</v>
      </c>
      <c r="H277" s="229"/>
      <c r="I277" s="228"/>
      <c r="J277" s="229"/>
      <c r="K277" s="692">
        <v>2</v>
      </c>
      <c r="L277" s="673"/>
      <c r="M277" s="156">
        <f t="shared" si="10"/>
        <v>0</v>
      </c>
    </row>
    <row r="278" spans="1:13">
      <c r="A278" s="103" t="s">
        <v>209</v>
      </c>
      <c r="B278" s="103"/>
      <c r="C278" s="222"/>
      <c r="D278" s="222"/>
      <c r="E278" s="283"/>
      <c r="F278" s="227" t="s">
        <v>205</v>
      </c>
      <c r="G278" s="153">
        <v>7050</v>
      </c>
      <c r="H278" s="229"/>
      <c r="I278" s="228"/>
      <c r="J278" s="229"/>
      <c r="K278" s="692">
        <v>2</v>
      </c>
      <c r="L278" s="673"/>
      <c r="M278" s="156">
        <f t="shared" si="10"/>
        <v>0</v>
      </c>
    </row>
    <row r="279" spans="1:13">
      <c r="A279" s="103" t="s">
        <v>210</v>
      </c>
      <c r="B279" s="103"/>
      <c r="C279" s="240"/>
      <c r="D279" s="240"/>
      <c r="E279" s="636"/>
      <c r="F279" s="227" t="s">
        <v>205</v>
      </c>
      <c r="G279" s="153">
        <v>7050</v>
      </c>
      <c r="H279" s="229"/>
      <c r="I279" s="228"/>
      <c r="J279" s="229"/>
      <c r="K279" s="692">
        <v>2</v>
      </c>
      <c r="L279" s="673"/>
      <c r="M279" s="156">
        <f t="shared" si="10"/>
        <v>0</v>
      </c>
    </row>
    <row r="280" spans="1:13">
      <c r="A280" s="103" t="s">
        <v>211</v>
      </c>
      <c r="B280" s="103"/>
      <c r="C280" s="222"/>
      <c r="D280" s="222"/>
      <c r="E280" s="283"/>
      <c r="F280" s="227" t="s">
        <v>205</v>
      </c>
      <c r="G280" s="153">
        <v>7050</v>
      </c>
      <c r="H280" s="229"/>
      <c r="I280" s="228"/>
      <c r="J280" s="229"/>
      <c r="K280" s="692">
        <v>2</v>
      </c>
      <c r="L280" s="673"/>
      <c r="M280" s="156">
        <f t="shared" si="10"/>
        <v>0</v>
      </c>
    </row>
    <row r="281" spans="1:13">
      <c r="A281" s="103" t="s">
        <v>212</v>
      </c>
      <c r="B281" s="103"/>
      <c r="C281" s="222"/>
      <c r="D281" s="222"/>
      <c r="E281" s="283"/>
      <c r="F281" s="227" t="s">
        <v>205</v>
      </c>
      <c r="G281" s="153">
        <v>7050</v>
      </c>
      <c r="H281" s="229"/>
      <c r="I281" s="228"/>
      <c r="J281" s="229"/>
      <c r="K281" s="692">
        <v>2</v>
      </c>
      <c r="L281" s="673"/>
      <c r="M281" s="156">
        <f t="shared" si="10"/>
        <v>0</v>
      </c>
    </row>
    <row r="282" spans="1:13">
      <c r="A282" s="222"/>
      <c r="B282" s="222"/>
      <c r="C282" s="222"/>
      <c r="D282" s="222"/>
      <c r="E282" s="242"/>
      <c r="F282" s="241"/>
      <c r="G282" s="242"/>
      <c r="H282" s="243"/>
      <c r="I282" s="244"/>
      <c r="J282" s="244"/>
      <c r="K282" s="696"/>
      <c r="L282" s="677"/>
      <c r="M282" s="221"/>
    </row>
    <row r="283" spans="1:13">
      <c r="A283" s="114" t="s">
        <v>263</v>
      </c>
      <c r="B283" s="226"/>
      <c r="C283" s="222"/>
      <c r="D283" s="222"/>
      <c r="E283" s="233"/>
      <c r="F283" s="223"/>
      <c r="G283" s="224"/>
      <c r="H283" s="225"/>
      <c r="I283" s="225"/>
      <c r="J283" s="225"/>
      <c r="K283" s="691"/>
      <c r="L283" s="672"/>
      <c r="M283" s="221"/>
    </row>
    <row r="284" spans="1:13">
      <c r="A284" s="103" t="s">
        <v>216</v>
      </c>
      <c r="B284" s="226"/>
      <c r="C284" s="222"/>
      <c r="D284" s="222"/>
      <c r="E284" s="283"/>
      <c r="F284" s="227" t="s">
        <v>100</v>
      </c>
      <c r="G284" s="228"/>
      <c r="H284" s="229"/>
      <c r="I284" s="228"/>
      <c r="J284" s="229" t="s">
        <v>62</v>
      </c>
      <c r="K284" s="692">
        <v>1</v>
      </c>
      <c r="L284" s="678"/>
      <c r="M284" s="156">
        <f>+K284*L284</f>
        <v>0</v>
      </c>
    </row>
    <row r="285" spans="1:13" ht="27" customHeight="1">
      <c r="A285" s="286" t="s">
        <v>217</v>
      </c>
      <c r="B285" s="286"/>
      <c r="C285" s="286"/>
      <c r="D285" s="287"/>
      <c r="E285" s="188" t="s">
        <v>103</v>
      </c>
      <c r="F285" s="227" t="s">
        <v>100</v>
      </c>
      <c r="G285" s="153"/>
      <c r="H285" s="290" t="s">
        <v>139</v>
      </c>
      <c r="I285" s="291"/>
      <c r="J285" s="154">
        <v>1</v>
      </c>
      <c r="K285" s="685">
        <v>1</v>
      </c>
      <c r="L285" s="669"/>
      <c r="M285" s="156">
        <f>+K285*L285</f>
        <v>0</v>
      </c>
    </row>
    <row r="286" spans="1:13">
      <c r="A286" s="226"/>
      <c r="B286" s="222"/>
      <c r="C286" s="222"/>
      <c r="D286" s="222"/>
      <c r="E286" s="224" t="s">
        <v>185</v>
      </c>
      <c r="F286" s="230"/>
      <c r="G286" s="224"/>
      <c r="H286" s="231"/>
      <c r="I286" s="224"/>
      <c r="J286" s="231"/>
      <c r="K286" s="691"/>
      <c r="L286" s="672"/>
      <c r="M286" s="221"/>
    </row>
    <row r="287" spans="1:13" ht="15" customHeight="1">
      <c r="A287" s="234"/>
      <c r="B287" s="222"/>
      <c r="C287" s="222"/>
      <c r="D287" s="222"/>
      <c r="E287" s="224" t="s">
        <v>186</v>
      </c>
      <c r="F287" s="230"/>
      <c r="G287" s="224"/>
      <c r="H287" s="231"/>
      <c r="I287" s="224"/>
      <c r="J287" s="231"/>
      <c r="K287" s="697"/>
      <c r="L287" s="679"/>
      <c r="M287" s="221"/>
    </row>
    <row r="288" spans="1:13">
      <c r="A288" s="234"/>
      <c r="B288" s="222"/>
      <c r="C288" s="222"/>
      <c r="D288" s="222"/>
      <c r="E288" s="224" t="s">
        <v>198</v>
      </c>
      <c r="F288" s="230"/>
      <c r="G288" s="224"/>
      <c r="H288" s="231"/>
      <c r="I288" s="224"/>
      <c r="J288" s="231"/>
      <c r="K288" s="691"/>
      <c r="L288" s="672"/>
      <c r="M288" s="221"/>
    </row>
    <row r="289" spans="1:13">
      <c r="A289" s="185"/>
      <c r="B289" s="185"/>
      <c r="C289" s="185"/>
      <c r="D289" s="185"/>
      <c r="E289" s="632"/>
      <c r="F289" s="185"/>
      <c r="G289" s="146"/>
      <c r="H289" s="245"/>
      <c r="I289" s="161"/>
      <c r="J289" s="204"/>
      <c r="K289" s="161"/>
      <c r="L289" s="670"/>
      <c r="M289" s="221"/>
    </row>
    <row r="290" spans="1:13" ht="14.25">
      <c r="A290" s="114" t="s">
        <v>264</v>
      </c>
      <c r="B290" s="103"/>
      <c r="C290" s="103"/>
      <c r="D290" s="103"/>
      <c r="E290" s="637"/>
      <c r="F290" s="246"/>
      <c r="G290" s="246"/>
      <c r="H290" s="246"/>
      <c r="I290" s="246"/>
      <c r="J290" s="246"/>
      <c r="K290" s="698"/>
      <c r="L290" s="670"/>
      <c r="M290" s="221"/>
    </row>
    <row r="291" spans="1:13" s="102" customFormat="1" ht="42.6" customHeight="1">
      <c r="A291" s="286" t="s">
        <v>233</v>
      </c>
      <c r="B291" s="286"/>
      <c r="C291" s="286"/>
      <c r="D291" s="287"/>
      <c r="E291" s="248"/>
      <c r="F291" s="247" t="s">
        <v>227</v>
      </c>
      <c r="G291" s="248"/>
      <c r="H291" s="249" t="s">
        <v>145</v>
      </c>
      <c r="I291" s="248"/>
      <c r="J291" s="249">
        <v>1</v>
      </c>
      <c r="K291" s="699">
        <v>1500</v>
      </c>
      <c r="L291" s="680"/>
      <c r="M291" s="250">
        <f>+K291*L291</f>
        <v>0</v>
      </c>
    </row>
    <row r="292" spans="1:13">
      <c r="A292" s="103" t="s">
        <v>281</v>
      </c>
      <c r="B292" s="103"/>
      <c r="C292" s="103"/>
      <c r="D292" s="103"/>
      <c r="E292" s="283" t="s">
        <v>225</v>
      </c>
      <c r="F292" s="227" t="s">
        <v>227</v>
      </c>
      <c r="G292" s="228"/>
      <c r="H292" s="229" t="s">
        <v>174</v>
      </c>
      <c r="I292" s="228"/>
      <c r="J292" s="229" t="s">
        <v>234</v>
      </c>
      <c r="K292" s="692">
        <v>24</v>
      </c>
      <c r="L292" s="680"/>
      <c r="M292" s="156">
        <f>+K292*L292</f>
        <v>0</v>
      </c>
    </row>
    <row r="293" spans="1:13">
      <c r="A293" s="103" t="s">
        <v>228</v>
      </c>
      <c r="B293" s="103"/>
      <c r="C293" s="103"/>
      <c r="D293" s="103"/>
      <c r="E293" s="283" t="s">
        <v>225</v>
      </c>
      <c r="F293" s="227" t="s">
        <v>227</v>
      </c>
      <c r="G293" s="228"/>
      <c r="H293" s="229" t="s">
        <v>174</v>
      </c>
      <c r="I293" s="228"/>
      <c r="J293" s="229" t="s">
        <v>234</v>
      </c>
      <c r="K293" s="692">
        <v>24</v>
      </c>
      <c r="L293" s="680"/>
      <c r="M293" s="156">
        <f>+K293*L293</f>
        <v>0</v>
      </c>
    </row>
    <row r="294" spans="1:13" ht="14.25" customHeight="1">
      <c r="A294" s="103" t="s">
        <v>229</v>
      </c>
      <c r="B294" s="103"/>
      <c r="C294" s="103"/>
      <c r="D294" s="103"/>
      <c r="E294" s="283" t="s">
        <v>145</v>
      </c>
      <c r="F294" s="227" t="s">
        <v>219</v>
      </c>
      <c r="G294" s="228"/>
      <c r="H294" s="229">
        <v>1</v>
      </c>
      <c r="I294" s="228"/>
      <c r="J294" s="229">
        <v>1</v>
      </c>
      <c r="K294" s="692">
        <v>6</v>
      </c>
      <c r="L294" s="678"/>
      <c r="M294" s="156">
        <f>+K294*L294</f>
        <v>0</v>
      </c>
    </row>
    <row r="295" spans="1:13">
      <c r="A295" s="251"/>
      <c r="B295" s="252"/>
      <c r="C295" s="252"/>
      <c r="D295" s="252"/>
      <c r="E295" s="224"/>
      <c r="F295" s="108"/>
      <c r="G295" s="253"/>
      <c r="H295" s="254"/>
      <c r="I295" s="254"/>
      <c r="J295" s="255"/>
      <c r="K295" s="700"/>
      <c r="L295" s="670"/>
      <c r="M295" s="221"/>
    </row>
    <row r="296" spans="1:13" ht="14.25" customHeight="1">
      <c r="A296" s="114" t="s">
        <v>265</v>
      </c>
      <c r="B296" s="103"/>
      <c r="C296" s="103"/>
      <c r="D296" s="103"/>
      <c r="E296" s="637"/>
      <c r="F296" s="256"/>
      <c r="G296" s="257"/>
      <c r="H296" s="258"/>
      <c r="I296" s="258"/>
      <c r="J296" s="258"/>
      <c r="K296" s="701"/>
      <c r="L296" s="670"/>
      <c r="M296" s="221"/>
    </row>
    <row r="297" spans="1:13" ht="13.9" customHeight="1">
      <c r="A297" s="103" t="s">
        <v>232</v>
      </c>
      <c r="B297" s="103"/>
      <c r="C297" s="103"/>
      <c r="D297" s="103"/>
      <c r="E297" s="187"/>
      <c r="F297" s="103"/>
      <c r="G297" s="103"/>
      <c r="H297" s="103"/>
      <c r="I297" s="103"/>
      <c r="J297" s="103"/>
      <c r="K297" s="162"/>
      <c r="L297" s="670"/>
      <c r="M297" s="221"/>
    </row>
    <row r="298" spans="1:13" ht="14.25" customHeight="1">
      <c r="A298" s="103"/>
      <c r="B298" s="103"/>
      <c r="C298" s="103"/>
      <c r="D298" s="103"/>
      <c r="E298" s="187"/>
      <c r="F298" s="150"/>
      <c r="G298" s="187"/>
      <c r="H298" s="162"/>
      <c r="I298" s="162"/>
      <c r="J298" s="162"/>
      <c r="K298" s="162"/>
      <c r="L298" s="670"/>
      <c r="M298" s="221"/>
    </row>
    <row r="299" spans="1:13">
      <c r="A299" s="114" t="s">
        <v>284</v>
      </c>
      <c r="B299" s="103"/>
      <c r="C299" s="103"/>
      <c r="D299" s="103"/>
      <c r="E299" s="187"/>
      <c r="F299" s="150"/>
      <c r="G299" s="187"/>
      <c r="H299" s="162"/>
      <c r="I299" s="162"/>
      <c r="J299" s="162"/>
      <c r="K299" s="162"/>
      <c r="L299" s="670"/>
      <c r="M299" s="221"/>
    </row>
    <row r="300" spans="1:13">
      <c r="A300" s="114" t="s">
        <v>218</v>
      </c>
      <c r="B300" s="103"/>
      <c r="C300" s="103"/>
      <c r="D300" s="103"/>
      <c r="E300" s="188"/>
      <c r="F300" s="152" t="s">
        <v>100</v>
      </c>
      <c r="G300" s="188"/>
      <c r="H300" s="188">
        <v>1</v>
      </c>
      <c r="I300" s="154"/>
      <c r="J300" s="154">
        <v>1</v>
      </c>
      <c r="K300" s="154">
        <v>1</v>
      </c>
      <c r="L300" s="669"/>
      <c r="M300" s="156">
        <f>+K300*L300</f>
        <v>0</v>
      </c>
    </row>
    <row r="301" spans="1:13">
      <c r="A301" s="158"/>
      <c r="B301" s="185"/>
      <c r="C301" s="185"/>
      <c r="D301" s="185"/>
      <c r="E301" s="632"/>
      <c r="F301" s="185"/>
      <c r="G301" s="146"/>
      <c r="H301" s="245"/>
      <c r="I301" s="161"/>
      <c r="J301" s="204"/>
      <c r="K301" s="161"/>
      <c r="L301" s="670"/>
      <c r="M301" s="221"/>
    </row>
    <row r="302" spans="1:13">
      <c r="A302" s="114" t="s">
        <v>285</v>
      </c>
      <c r="B302" s="103"/>
      <c r="C302" s="103"/>
      <c r="D302" s="103"/>
      <c r="E302" s="187"/>
      <c r="F302" s="150"/>
      <c r="G302" s="187"/>
      <c r="H302" s="162"/>
      <c r="I302" s="162"/>
      <c r="J302" s="162"/>
      <c r="K302" s="162"/>
      <c r="L302" s="670"/>
      <c r="M302" s="221"/>
    </row>
    <row r="303" spans="1:13">
      <c r="A303" s="114" t="s">
        <v>218</v>
      </c>
      <c r="B303" s="103"/>
      <c r="C303" s="103"/>
      <c r="D303" s="103"/>
      <c r="E303" s="188"/>
      <c r="F303" s="152" t="s">
        <v>100</v>
      </c>
      <c r="G303" s="188"/>
      <c r="H303" s="188">
        <v>1</v>
      </c>
      <c r="I303" s="154"/>
      <c r="J303" s="154">
        <v>1</v>
      </c>
      <c r="K303" s="154">
        <v>2</v>
      </c>
      <c r="L303" s="669"/>
      <c r="M303" s="156">
        <f>+K303*L303</f>
        <v>0</v>
      </c>
    </row>
    <row r="304" spans="1:13">
      <c r="A304" s="114"/>
      <c r="B304" s="103"/>
      <c r="C304" s="103"/>
      <c r="D304" s="103"/>
      <c r="E304" s="281"/>
      <c r="F304" s="159"/>
      <c r="G304" s="204"/>
      <c r="H304" s="204"/>
      <c r="I304" s="160"/>
      <c r="J304" s="160"/>
      <c r="K304" s="160"/>
      <c r="L304" s="670"/>
      <c r="M304" s="259"/>
    </row>
    <row r="305" spans="1:13">
      <c r="A305" s="114" t="s">
        <v>286</v>
      </c>
      <c r="B305" s="103"/>
      <c r="C305" s="103"/>
      <c r="D305" s="103"/>
      <c r="E305" s="187"/>
      <c r="F305" s="150"/>
      <c r="G305" s="187"/>
      <c r="H305" s="162"/>
      <c r="I305" s="162"/>
      <c r="J305" s="162"/>
      <c r="K305" s="162"/>
      <c r="L305" s="670"/>
      <c r="M305" s="221"/>
    </row>
    <row r="306" spans="1:13">
      <c r="A306" s="114" t="s">
        <v>218</v>
      </c>
      <c r="B306" s="103"/>
      <c r="C306" s="103"/>
      <c r="D306" s="103"/>
      <c r="E306" s="188"/>
      <c r="F306" s="152" t="s">
        <v>100</v>
      </c>
      <c r="G306" s="188"/>
      <c r="H306" s="188">
        <v>1</v>
      </c>
      <c r="I306" s="154"/>
      <c r="J306" s="154">
        <v>1</v>
      </c>
      <c r="K306" s="154">
        <v>2</v>
      </c>
      <c r="L306" s="669"/>
      <c r="M306" s="156">
        <f>+K306*L306</f>
        <v>0</v>
      </c>
    </row>
    <row r="307" spans="1:13">
      <c r="A307" s="158"/>
      <c r="B307" s="185"/>
      <c r="C307" s="185"/>
      <c r="D307" s="185"/>
      <c r="E307" s="632"/>
      <c r="F307" s="185"/>
      <c r="G307" s="146"/>
      <c r="H307" s="245"/>
      <c r="I307" s="161"/>
      <c r="J307" s="204"/>
      <c r="K307" s="161"/>
      <c r="L307" s="670"/>
      <c r="M307" s="221"/>
    </row>
    <row r="308" spans="1:13" ht="13.5" thickBot="1">
      <c r="A308" s="185"/>
      <c r="B308" s="185"/>
      <c r="C308" s="185"/>
      <c r="D308" s="185"/>
      <c r="E308" s="281"/>
      <c r="F308" s="159"/>
      <c r="G308" s="146"/>
      <c r="H308" s="160"/>
      <c r="I308" s="161"/>
      <c r="J308" s="160"/>
      <c r="K308" s="161"/>
      <c r="L308" s="670"/>
      <c r="M308" s="221"/>
    </row>
    <row r="309" spans="1:13" ht="18.75" thickBot="1">
      <c r="A309" s="185"/>
      <c r="B309" s="185"/>
      <c r="C309" s="185"/>
      <c r="D309" s="185"/>
      <c r="E309" s="281"/>
      <c r="F309" s="159"/>
      <c r="G309" s="146"/>
      <c r="H309" s="160"/>
      <c r="I309" s="161"/>
      <c r="J309" s="160"/>
      <c r="K309" s="161"/>
      <c r="L309" s="681" t="s">
        <v>224</v>
      </c>
      <c r="M309" s="262">
        <f>+SUM(M2:M308)</f>
        <v>0</v>
      </c>
    </row>
    <row r="310" spans="1:13" ht="15">
      <c r="A310" s="185"/>
      <c r="B310" s="185"/>
      <c r="C310" s="185"/>
      <c r="D310" s="185"/>
      <c r="E310" s="281"/>
      <c r="F310" s="159"/>
      <c r="G310" s="146"/>
      <c r="H310" s="160"/>
      <c r="I310" s="161"/>
      <c r="J310" s="160"/>
      <c r="K310" s="161"/>
      <c r="L310" s="670"/>
      <c r="M310" s="263"/>
    </row>
    <row r="311" spans="1:13" ht="18">
      <c r="A311" s="10"/>
      <c r="B311" s="10"/>
      <c r="C311" s="10"/>
      <c r="D311" s="10"/>
      <c r="E311" s="55"/>
      <c r="F311" s="46"/>
      <c r="G311" s="67"/>
      <c r="H311" s="44"/>
      <c r="I311" s="45"/>
      <c r="J311" s="44"/>
      <c r="K311" s="45"/>
      <c r="M311" s="264"/>
    </row>
    <row r="312" spans="1:13">
      <c r="A312" s="11"/>
      <c r="B312" s="10"/>
      <c r="C312" s="10"/>
      <c r="D312" s="10"/>
      <c r="E312" s="55"/>
      <c r="F312" s="46"/>
      <c r="G312" s="67"/>
      <c r="H312" s="44"/>
      <c r="I312" s="45"/>
      <c r="J312" s="44"/>
      <c r="K312" s="45"/>
      <c r="L312" s="101"/>
      <c r="M312" s="99"/>
    </row>
    <row r="313" spans="1:13">
      <c r="A313" s="4"/>
      <c r="B313" s="10"/>
      <c r="C313" s="10"/>
      <c r="D313" s="10"/>
      <c r="E313" s="55"/>
      <c r="F313" s="46"/>
      <c r="G313" s="67"/>
      <c r="H313" s="44"/>
      <c r="I313" s="45"/>
      <c r="J313" s="44"/>
      <c r="K313" s="45"/>
      <c r="L313" s="101"/>
      <c r="M313" s="99"/>
    </row>
    <row r="314" spans="1:13">
      <c r="A314" s="4"/>
      <c r="B314" s="10"/>
      <c r="C314" s="10"/>
      <c r="D314" s="10"/>
      <c r="E314" s="55"/>
      <c r="F314" s="46"/>
      <c r="G314" s="67"/>
      <c r="H314" s="44"/>
      <c r="I314" s="45"/>
      <c r="J314" s="44"/>
      <c r="K314" s="45"/>
      <c r="M314" s="99"/>
    </row>
    <row r="315" spans="1:13">
      <c r="A315" s="46"/>
      <c r="B315" s="46"/>
      <c r="C315" s="46"/>
      <c r="D315" s="46"/>
      <c r="E315" s="54"/>
      <c r="F315" s="46"/>
      <c r="G315" s="67"/>
      <c r="H315" s="44"/>
      <c r="I315" s="45"/>
      <c r="J315" s="44"/>
      <c r="K315" s="45"/>
      <c r="L315" s="101"/>
      <c r="M315" s="99"/>
    </row>
    <row r="316" spans="1:13">
      <c r="A316" s="11"/>
      <c r="B316" s="10"/>
      <c r="C316" s="10"/>
      <c r="D316" s="10"/>
      <c r="E316" s="55"/>
      <c r="F316" s="46"/>
      <c r="G316" s="67"/>
      <c r="H316" s="44"/>
      <c r="I316" s="45"/>
      <c r="J316" s="44"/>
      <c r="K316" s="45"/>
      <c r="L316" s="101"/>
      <c r="M316" s="99"/>
    </row>
    <row r="317" spans="1:13">
      <c r="A317" s="4"/>
      <c r="B317" s="10"/>
      <c r="C317" s="10"/>
      <c r="D317" s="10"/>
      <c r="E317" s="55"/>
      <c r="F317" s="46"/>
      <c r="G317" s="67"/>
      <c r="H317" s="44"/>
      <c r="I317" s="45"/>
      <c r="J317" s="44"/>
      <c r="K317" s="45"/>
      <c r="L317" s="101"/>
      <c r="M317" s="99"/>
    </row>
    <row r="318" spans="1:13">
      <c r="A318" s="10"/>
      <c r="B318" s="10"/>
      <c r="C318" s="10"/>
      <c r="D318" s="10"/>
      <c r="E318" s="55"/>
      <c r="F318" s="46"/>
      <c r="G318" s="67"/>
      <c r="H318" s="44"/>
      <c r="I318" s="45"/>
      <c r="J318" s="44"/>
      <c r="K318" s="45"/>
      <c r="L318" s="101"/>
      <c r="M318" s="101"/>
    </row>
    <row r="319" spans="1:13">
      <c r="A319" s="11"/>
      <c r="B319" s="10"/>
      <c r="C319" s="10"/>
      <c r="D319" s="10"/>
      <c r="E319" s="55"/>
      <c r="F319" s="46"/>
      <c r="G319" s="67"/>
      <c r="H319" s="44"/>
      <c r="I319" s="45"/>
      <c r="J319" s="44"/>
      <c r="K319" s="45"/>
      <c r="L319" s="101"/>
      <c r="M319" s="99"/>
    </row>
    <row r="320" spans="1:13">
      <c r="A320" s="4"/>
      <c r="B320" s="10"/>
      <c r="C320" s="10"/>
      <c r="D320" s="10"/>
      <c r="E320" s="55"/>
      <c r="F320" s="46"/>
      <c r="G320" s="67"/>
      <c r="H320" s="44"/>
      <c r="I320" s="45"/>
      <c r="J320" s="44"/>
      <c r="K320" s="45"/>
      <c r="L320" s="101"/>
      <c r="M320" s="99"/>
    </row>
    <row r="321" spans="1:13">
      <c r="A321" s="10"/>
      <c r="B321" s="10"/>
      <c r="C321" s="10"/>
      <c r="D321" s="10"/>
      <c r="E321" s="55"/>
      <c r="F321" s="46"/>
      <c r="G321" s="67"/>
      <c r="H321" s="44"/>
      <c r="I321" s="45"/>
      <c r="J321" s="44"/>
      <c r="K321" s="45"/>
      <c r="L321" s="101"/>
      <c r="M321" s="99"/>
    </row>
    <row r="322" spans="1:13">
      <c r="A322" s="11"/>
      <c r="B322" s="10"/>
      <c r="C322" s="10"/>
      <c r="D322" s="10"/>
      <c r="E322" s="55"/>
      <c r="F322" s="46"/>
      <c r="G322" s="67"/>
      <c r="H322" s="44"/>
      <c r="I322" s="45"/>
      <c r="J322" s="44"/>
      <c r="K322" s="45"/>
      <c r="L322" s="101"/>
      <c r="M322" s="99"/>
    </row>
    <row r="323" spans="1:13">
      <c r="A323" s="4"/>
      <c r="B323" s="10"/>
      <c r="C323" s="10"/>
      <c r="D323" s="10"/>
      <c r="E323" s="55"/>
      <c r="F323" s="46"/>
      <c r="G323" s="67"/>
      <c r="H323" s="44"/>
      <c r="I323" s="45"/>
      <c r="J323" s="40"/>
      <c r="K323" s="45"/>
      <c r="L323" s="101"/>
      <c r="M323" s="99"/>
    </row>
    <row r="324" spans="1:13">
      <c r="A324" s="10"/>
      <c r="B324" s="10"/>
      <c r="C324" s="10"/>
      <c r="D324" s="10"/>
      <c r="E324" s="55"/>
      <c r="F324" s="46"/>
      <c r="G324" s="67"/>
      <c r="H324" s="44"/>
      <c r="I324" s="45"/>
      <c r="J324" s="44"/>
      <c r="K324" s="45"/>
      <c r="L324" s="101"/>
      <c r="M324" s="99"/>
    </row>
    <row r="325" spans="1:13">
      <c r="A325" s="11"/>
      <c r="B325" s="10"/>
      <c r="C325" s="10"/>
      <c r="D325" s="10"/>
      <c r="E325" s="55"/>
      <c r="F325" s="46"/>
      <c r="G325" s="67"/>
      <c r="H325" s="44"/>
      <c r="I325" s="45"/>
      <c r="J325" s="44"/>
      <c r="K325" s="45"/>
      <c r="L325" s="101"/>
      <c r="M325" s="99"/>
    </row>
    <row r="326" spans="1:13">
      <c r="A326" s="11"/>
      <c r="B326" s="10"/>
      <c r="C326" s="10"/>
      <c r="D326" s="10"/>
      <c r="E326" s="278"/>
      <c r="F326" s="46"/>
      <c r="G326" s="67"/>
      <c r="H326" s="44"/>
      <c r="I326" s="45"/>
      <c r="J326" s="44"/>
      <c r="K326" s="45"/>
      <c r="L326" s="101"/>
      <c r="M326" s="99"/>
    </row>
    <row r="327" spans="1:13">
      <c r="A327" s="4"/>
      <c r="B327" s="10"/>
      <c r="C327" s="10"/>
      <c r="D327" s="44"/>
      <c r="E327" s="278"/>
      <c r="F327" s="40"/>
      <c r="G327" s="91"/>
      <c r="H327" s="48"/>
      <c r="I327" s="49"/>
      <c r="J327" s="44"/>
      <c r="K327" s="45"/>
      <c r="L327" s="101"/>
      <c r="M327" s="99"/>
    </row>
    <row r="328" spans="1:13">
      <c r="A328" s="4"/>
      <c r="B328" s="10"/>
      <c r="C328" s="10"/>
      <c r="D328" s="44"/>
      <c r="E328" s="278"/>
      <c r="F328" s="40"/>
      <c r="G328" s="91"/>
      <c r="H328" s="48"/>
      <c r="I328" s="49"/>
      <c r="J328" s="44"/>
      <c r="K328" s="45"/>
      <c r="L328" s="101"/>
      <c r="M328" s="99"/>
    </row>
    <row r="329" spans="1:13" ht="27" customHeight="1">
      <c r="A329" s="4"/>
      <c r="B329" s="10"/>
      <c r="C329" s="10"/>
      <c r="D329" s="10"/>
      <c r="E329" s="278"/>
      <c r="F329" s="40"/>
      <c r="G329" s="91"/>
      <c r="H329" s="48"/>
      <c r="I329" s="49"/>
      <c r="J329" s="44"/>
      <c r="K329" s="45"/>
      <c r="L329" s="101"/>
      <c r="M329" s="99"/>
    </row>
    <row r="330" spans="1:13">
      <c r="A330" s="4"/>
      <c r="B330" s="10"/>
      <c r="C330" s="10"/>
      <c r="D330" s="10"/>
      <c r="E330" s="278"/>
      <c r="F330" s="40"/>
      <c r="G330" s="91"/>
      <c r="H330" s="48"/>
      <c r="I330" s="49"/>
      <c r="J330" s="44"/>
      <c r="K330" s="45"/>
      <c r="L330" s="101"/>
      <c r="M330" s="99"/>
    </row>
    <row r="331" spans="1:13">
      <c r="A331" s="10"/>
      <c r="B331" s="10"/>
      <c r="C331" s="10"/>
      <c r="D331" s="10"/>
      <c r="E331" s="55"/>
      <c r="F331" s="10"/>
      <c r="G331" s="67"/>
      <c r="H331" s="10"/>
      <c r="I331" s="50"/>
      <c r="J331" s="44"/>
      <c r="K331" s="45"/>
      <c r="L331" s="101"/>
      <c r="M331" s="99"/>
    </row>
    <row r="332" spans="1:13">
      <c r="A332" s="11"/>
      <c r="B332" s="10"/>
      <c r="C332" s="10"/>
      <c r="D332" s="10"/>
      <c r="E332" s="55"/>
      <c r="F332" s="46"/>
      <c r="G332" s="67"/>
      <c r="H332" s="44"/>
      <c r="I332" s="45"/>
      <c r="J332" s="44"/>
      <c r="K332" s="45"/>
      <c r="L332" s="101"/>
      <c r="M332" s="99"/>
    </row>
    <row r="333" spans="1:13">
      <c r="A333" s="11"/>
      <c r="B333" s="10"/>
      <c r="C333" s="10"/>
      <c r="D333" s="10"/>
      <c r="E333" s="55"/>
      <c r="F333" s="46"/>
      <c r="G333" s="67"/>
      <c r="H333" s="44"/>
      <c r="I333" s="45"/>
      <c r="J333" s="44"/>
      <c r="K333" s="45"/>
      <c r="L333" s="101"/>
      <c r="M333" s="99"/>
    </row>
    <row r="334" spans="1:13" ht="24.75" customHeight="1">
      <c r="A334" s="293"/>
      <c r="B334" s="293"/>
      <c r="C334" s="293"/>
      <c r="D334" s="293"/>
      <c r="E334" s="278"/>
      <c r="F334" s="40"/>
      <c r="G334" s="91"/>
      <c r="H334" s="48"/>
      <c r="I334" s="49"/>
      <c r="J334" s="51"/>
      <c r="K334" s="702"/>
      <c r="L334" s="101"/>
      <c r="M334" s="99"/>
    </row>
    <row r="335" spans="1:13">
      <c r="A335" s="4"/>
      <c r="B335" s="4"/>
      <c r="C335" s="10"/>
      <c r="D335" s="10"/>
      <c r="E335" s="278"/>
      <c r="F335" s="40"/>
      <c r="G335" s="91"/>
      <c r="H335" s="48"/>
      <c r="I335" s="49"/>
      <c r="J335" s="44"/>
      <c r="K335" s="45"/>
      <c r="L335" s="101"/>
      <c r="M335" s="99"/>
    </row>
    <row r="336" spans="1:13">
      <c r="A336" s="4"/>
      <c r="B336" s="4"/>
      <c r="C336" s="10"/>
      <c r="D336" s="10"/>
      <c r="E336" s="278"/>
      <c r="F336" s="40"/>
      <c r="G336" s="91"/>
      <c r="H336" s="48"/>
      <c r="I336" s="49"/>
      <c r="J336" s="44"/>
      <c r="K336" s="45"/>
      <c r="L336" s="101"/>
      <c r="M336" s="99"/>
    </row>
    <row r="337" spans="1:13">
      <c r="A337" s="4"/>
      <c r="B337" s="4"/>
      <c r="C337" s="10"/>
      <c r="D337" s="10"/>
      <c r="E337" s="278"/>
      <c r="F337" s="40"/>
      <c r="G337" s="91"/>
      <c r="H337" s="48"/>
      <c r="I337" s="49"/>
      <c r="J337" s="48"/>
      <c r="K337" s="45"/>
      <c r="L337" s="101"/>
      <c r="M337" s="99"/>
    </row>
    <row r="338" spans="1:13">
      <c r="A338" s="4"/>
      <c r="B338" s="4"/>
      <c r="C338" s="10"/>
      <c r="D338" s="10"/>
      <c r="E338" s="278"/>
      <c r="F338" s="40"/>
      <c r="G338" s="91"/>
      <c r="H338" s="48"/>
      <c r="I338" s="49"/>
      <c r="J338" s="48"/>
      <c r="K338" s="45"/>
      <c r="L338" s="101"/>
      <c r="M338" s="99"/>
    </row>
    <row r="339" spans="1:13">
      <c r="A339" s="312"/>
      <c r="B339" s="312"/>
      <c r="C339" s="312"/>
      <c r="D339" s="312"/>
      <c r="E339" s="278"/>
      <c r="F339" s="40"/>
      <c r="G339" s="91"/>
      <c r="H339" s="48"/>
      <c r="I339" s="49"/>
      <c r="J339" s="48"/>
      <c r="K339" s="45"/>
      <c r="L339" s="101"/>
      <c r="M339" s="99"/>
    </row>
    <row r="340" spans="1:13" ht="24.75" customHeight="1">
      <c r="A340" s="10"/>
      <c r="B340" s="10"/>
      <c r="C340" s="10"/>
      <c r="D340" s="10"/>
      <c r="E340" s="55"/>
      <c r="F340" s="46"/>
      <c r="G340" s="67"/>
      <c r="H340" s="44"/>
      <c r="I340" s="45"/>
      <c r="J340" s="44"/>
      <c r="K340" s="45"/>
      <c r="L340" s="101"/>
      <c r="M340" s="99"/>
    </row>
    <row r="341" spans="1:13" ht="24.75" customHeight="1">
      <c r="A341" s="11"/>
      <c r="B341" s="10"/>
      <c r="C341" s="10"/>
      <c r="D341" s="10"/>
      <c r="E341" s="55"/>
      <c r="F341" s="46"/>
      <c r="G341" s="67"/>
      <c r="H341" s="44"/>
      <c r="I341" s="45"/>
      <c r="J341" s="44"/>
      <c r="K341" s="45"/>
      <c r="L341" s="101"/>
      <c r="M341" s="99"/>
    </row>
    <row r="342" spans="1:13" ht="24.75" customHeight="1">
      <c r="A342" s="4"/>
      <c r="B342" s="10"/>
      <c r="C342" s="10"/>
      <c r="D342" s="10"/>
      <c r="E342" s="278"/>
      <c r="F342" s="40"/>
      <c r="G342" s="91"/>
      <c r="H342" s="48"/>
      <c r="I342" s="49"/>
      <c r="J342" s="44"/>
      <c r="K342" s="45"/>
      <c r="L342" s="101"/>
      <c r="M342" s="99"/>
    </row>
    <row r="343" spans="1:13">
      <c r="A343" s="4"/>
      <c r="B343" s="10"/>
      <c r="C343" s="10"/>
      <c r="D343" s="10"/>
      <c r="E343" s="278"/>
      <c r="F343" s="40"/>
      <c r="G343" s="91"/>
      <c r="H343" s="48"/>
      <c r="I343" s="49"/>
      <c r="J343" s="44"/>
      <c r="K343" s="45"/>
      <c r="L343" s="101"/>
      <c r="M343" s="99"/>
    </row>
    <row r="344" spans="1:13">
      <c r="A344" s="4"/>
      <c r="B344" s="10"/>
      <c r="C344" s="10"/>
      <c r="D344" s="10"/>
      <c r="E344" s="278"/>
      <c r="F344" s="40"/>
      <c r="G344" s="91"/>
      <c r="H344" s="48"/>
      <c r="I344" s="49"/>
      <c r="J344" s="44"/>
      <c r="K344" s="45"/>
      <c r="L344" s="101"/>
      <c r="M344" s="99"/>
    </row>
    <row r="345" spans="1:13">
      <c r="A345" s="52"/>
      <c r="B345" s="10"/>
      <c r="C345" s="10"/>
      <c r="D345" s="10"/>
      <c r="E345" s="313"/>
      <c r="F345" s="313"/>
      <c r="G345" s="313"/>
      <c r="H345" s="313"/>
      <c r="I345" s="313"/>
      <c r="J345" s="313"/>
      <c r="K345" s="313"/>
      <c r="L345" s="101"/>
      <c r="M345" s="99"/>
    </row>
    <row r="346" spans="1:13" ht="15" customHeight="1">
      <c r="A346" s="10"/>
      <c r="B346" s="10"/>
      <c r="C346" s="10"/>
      <c r="D346" s="10"/>
      <c r="E346" s="313"/>
      <c r="F346" s="313"/>
      <c r="G346" s="313"/>
      <c r="H346" s="313"/>
      <c r="I346" s="313"/>
      <c r="J346" s="313"/>
      <c r="K346" s="313"/>
      <c r="L346" s="101"/>
      <c r="M346" s="99"/>
    </row>
    <row r="347" spans="1:13">
      <c r="A347" s="10"/>
      <c r="B347" s="10"/>
      <c r="C347" s="10"/>
      <c r="D347" s="10"/>
      <c r="E347" s="313"/>
      <c r="F347" s="313"/>
      <c r="G347" s="313"/>
      <c r="H347" s="313"/>
      <c r="I347" s="313"/>
      <c r="J347" s="313"/>
      <c r="K347" s="313"/>
      <c r="L347" s="101"/>
      <c r="M347" s="99"/>
    </row>
    <row r="348" spans="1:13">
      <c r="A348" s="10"/>
      <c r="B348" s="10"/>
      <c r="C348" s="10"/>
      <c r="D348" s="10"/>
      <c r="E348" s="313"/>
      <c r="F348" s="313"/>
      <c r="G348" s="313"/>
      <c r="H348" s="313"/>
      <c r="I348" s="313"/>
      <c r="J348" s="313"/>
      <c r="K348" s="313"/>
      <c r="L348" s="101"/>
      <c r="M348" s="99"/>
    </row>
    <row r="349" spans="1:13" ht="25.5" customHeight="1">
      <c r="A349" s="10"/>
      <c r="B349" s="10"/>
      <c r="C349" s="10"/>
      <c r="D349" s="10"/>
      <c r="E349" s="54"/>
      <c r="F349" s="53"/>
      <c r="G349" s="67"/>
      <c r="H349" s="44"/>
      <c r="I349" s="45"/>
      <c r="J349" s="44"/>
      <c r="K349" s="45"/>
      <c r="L349" s="101"/>
      <c r="M349" s="99"/>
    </row>
    <row r="350" spans="1:13">
      <c r="A350" s="11"/>
      <c r="B350" s="10"/>
      <c r="C350" s="10"/>
      <c r="D350" s="10"/>
      <c r="E350" s="55"/>
      <c r="F350" s="46"/>
      <c r="G350" s="67"/>
      <c r="H350" s="44"/>
      <c r="I350" s="19"/>
      <c r="J350" s="44"/>
      <c r="K350" s="45"/>
      <c r="L350" s="101"/>
      <c r="M350" s="99"/>
    </row>
    <row r="351" spans="1:13">
      <c r="A351" s="293"/>
      <c r="B351" s="293"/>
      <c r="C351" s="293"/>
      <c r="D351" s="293"/>
      <c r="E351" s="278"/>
      <c r="F351" s="40"/>
      <c r="G351" s="91"/>
      <c r="H351" s="48"/>
      <c r="I351" s="49"/>
      <c r="J351" s="48"/>
      <c r="K351" s="703"/>
      <c r="L351" s="101"/>
      <c r="M351" s="99"/>
    </row>
    <row r="352" spans="1:13">
      <c r="A352" s="10"/>
      <c r="B352" s="10"/>
      <c r="C352" s="10"/>
      <c r="D352" s="10"/>
      <c r="E352" s="54"/>
      <c r="F352" s="53"/>
      <c r="G352" s="67"/>
      <c r="H352" s="44"/>
      <c r="I352" s="45"/>
      <c r="J352" s="44"/>
      <c r="K352" s="45"/>
      <c r="L352" s="101"/>
      <c r="M352" s="99"/>
    </row>
    <row r="353" spans="1:13">
      <c r="A353" s="11"/>
      <c r="B353" s="10"/>
      <c r="C353" s="10"/>
      <c r="D353" s="10"/>
      <c r="E353" s="55"/>
      <c r="F353" s="46"/>
      <c r="G353" s="67"/>
      <c r="H353" s="44"/>
      <c r="I353" s="45"/>
      <c r="J353" s="56"/>
      <c r="K353" s="703"/>
      <c r="L353" s="101"/>
      <c r="M353" s="99"/>
    </row>
    <row r="354" spans="1:13">
      <c r="A354" s="318"/>
      <c r="B354" s="318"/>
      <c r="C354" s="318"/>
      <c r="D354" s="318"/>
      <c r="E354" s="278"/>
      <c r="F354" s="40"/>
      <c r="G354" s="91"/>
      <c r="H354" s="48"/>
      <c r="I354" s="49"/>
      <c r="J354" s="54"/>
      <c r="K354" s="45"/>
      <c r="L354" s="101"/>
      <c r="M354" s="99"/>
    </row>
    <row r="355" spans="1:13">
      <c r="A355" s="4"/>
      <c r="B355" s="10"/>
      <c r="C355" s="10"/>
      <c r="D355" s="10"/>
      <c r="E355" s="278"/>
      <c r="F355" s="40"/>
      <c r="G355" s="91"/>
      <c r="H355" s="48"/>
      <c r="I355" s="49"/>
      <c r="J355" s="44"/>
      <c r="K355" s="45"/>
      <c r="L355" s="101"/>
      <c r="M355" s="99"/>
    </row>
    <row r="356" spans="1:13">
      <c r="A356" s="47"/>
      <c r="B356" s="10"/>
      <c r="C356" s="10"/>
      <c r="D356" s="10"/>
      <c r="E356" s="280"/>
      <c r="F356" s="46"/>
      <c r="G356" s="67"/>
      <c r="H356" s="44"/>
      <c r="I356" s="19"/>
      <c r="J356" s="44"/>
      <c r="K356" s="45"/>
      <c r="L356" s="101"/>
      <c r="M356" s="99"/>
    </row>
    <row r="357" spans="1:13">
      <c r="A357" s="47"/>
      <c r="B357" s="10"/>
      <c r="C357" s="10"/>
      <c r="D357" s="10"/>
      <c r="E357" s="280"/>
      <c r="F357" s="46"/>
      <c r="G357" s="67"/>
      <c r="H357" s="44"/>
      <c r="I357" s="19"/>
      <c r="J357" s="44"/>
      <c r="K357" s="45"/>
      <c r="L357" s="101"/>
      <c r="M357" s="99"/>
    </row>
    <row r="358" spans="1:13">
      <c r="A358" s="11"/>
      <c r="B358" s="11"/>
      <c r="C358" s="41"/>
      <c r="D358" s="11"/>
      <c r="E358" s="638"/>
      <c r="F358" s="11"/>
      <c r="G358" s="67"/>
      <c r="H358" s="11"/>
      <c r="I358" s="16"/>
      <c r="J358" s="11"/>
      <c r="K358" s="45"/>
      <c r="L358" s="101"/>
      <c r="M358" s="99"/>
    </row>
    <row r="359" spans="1:13">
      <c r="A359" s="11"/>
      <c r="B359" s="10"/>
      <c r="C359" s="10"/>
      <c r="D359" s="10"/>
      <c r="E359" s="55"/>
      <c r="F359" s="46"/>
      <c r="G359" s="67"/>
      <c r="H359" s="44"/>
      <c r="I359" s="45"/>
      <c r="J359" s="44"/>
      <c r="K359" s="45"/>
      <c r="L359" s="101"/>
      <c r="M359" s="99"/>
    </row>
    <row r="360" spans="1:13">
      <c r="A360" s="4"/>
      <c r="B360" s="10"/>
      <c r="C360" s="10"/>
      <c r="D360" s="10"/>
      <c r="E360" s="54"/>
      <c r="F360" s="40"/>
      <c r="G360" s="91"/>
      <c r="H360" s="48"/>
      <c r="I360" s="57"/>
      <c r="J360" s="48"/>
      <c r="K360" s="45"/>
      <c r="L360" s="101"/>
      <c r="M360" s="99"/>
    </row>
    <row r="361" spans="1:13">
      <c r="A361" s="10"/>
      <c r="B361" s="10"/>
      <c r="C361" s="10"/>
      <c r="D361" s="10"/>
      <c r="E361" s="55"/>
      <c r="F361" s="46"/>
      <c r="G361" s="67"/>
      <c r="H361" s="44"/>
      <c r="I361" s="45"/>
      <c r="J361" s="44"/>
      <c r="K361" s="45"/>
      <c r="L361" s="101"/>
      <c r="M361" s="99"/>
    </row>
    <row r="362" spans="1:13">
      <c r="A362" s="10"/>
      <c r="B362" s="10"/>
      <c r="C362" s="10"/>
      <c r="D362" s="10"/>
      <c r="E362" s="55"/>
      <c r="F362" s="46"/>
      <c r="G362" s="67"/>
      <c r="H362" s="44"/>
      <c r="I362" s="45"/>
      <c r="J362" s="44"/>
      <c r="K362" s="45"/>
      <c r="L362" s="101"/>
      <c r="M362" s="99"/>
    </row>
    <row r="363" spans="1:13">
      <c r="A363" s="11"/>
      <c r="B363" s="10"/>
      <c r="C363" s="10"/>
      <c r="D363" s="10"/>
      <c r="E363" s="55"/>
      <c r="F363" s="46"/>
      <c r="G363" s="67"/>
      <c r="H363" s="10"/>
      <c r="I363" s="17"/>
      <c r="J363" s="10"/>
      <c r="K363" s="45"/>
      <c r="L363" s="101"/>
      <c r="M363" s="99"/>
    </row>
    <row r="364" spans="1:13">
      <c r="A364" s="4"/>
      <c r="B364" s="4"/>
      <c r="C364" s="4"/>
      <c r="D364" s="4"/>
      <c r="E364" s="278"/>
      <c r="F364" s="40"/>
      <c r="G364" s="91"/>
      <c r="H364" s="48"/>
      <c r="I364" s="49"/>
      <c r="J364" s="44"/>
      <c r="K364" s="45"/>
      <c r="L364" s="101"/>
      <c r="M364" s="99"/>
    </row>
    <row r="365" spans="1:13">
      <c r="A365" s="4"/>
      <c r="B365" s="4"/>
      <c r="C365" s="4"/>
      <c r="D365" s="4"/>
      <c r="E365" s="278"/>
      <c r="F365" s="40"/>
      <c r="G365" s="91"/>
      <c r="H365" s="48"/>
      <c r="I365" s="49"/>
      <c r="J365" s="44"/>
      <c r="K365" s="45"/>
      <c r="L365" s="101"/>
      <c r="M365" s="99"/>
    </row>
    <row r="366" spans="1:13">
      <c r="A366" s="4"/>
      <c r="B366" s="4"/>
      <c r="C366" s="4"/>
      <c r="D366" s="4"/>
      <c r="E366" s="278"/>
      <c r="F366" s="40"/>
      <c r="G366" s="91"/>
      <c r="H366" s="48"/>
      <c r="I366" s="49"/>
      <c r="J366" s="44"/>
      <c r="K366" s="45"/>
      <c r="L366" s="101"/>
      <c r="M366" s="99"/>
    </row>
    <row r="367" spans="1:13">
      <c r="A367" s="4"/>
      <c r="B367" s="4"/>
      <c r="C367" s="4"/>
      <c r="D367" s="4"/>
      <c r="E367" s="278"/>
      <c r="F367" s="40"/>
      <c r="G367" s="91"/>
      <c r="H367" s="48"/>
      <c r="I367" s="49"/>
      <c r="J367" s="44"/>
      <c r="K367" s="45"/>
      <c r="L367" s="101"/>
      <c r="M367" s="99"/>
    </row>
    <row r="368" spans="1:13">
      <c r="A368" s="4"/>
      <c r="B368" s="4"/>
      <c r="C368" s="4"/>
      <c r="D368" s="4"/>
      <c r="E368" s="278"/>
      <c r="F368" s="40"/>
      <c r="G368" s="91"/>
      <c r="H368" s="48"/>
      <c r="I368" s="49"/>
      <c r="J368" s="44"/>
      <c r="K368" s="45"/>
      <c r="L368" s="101"/>
      <c r="M368" s="99"/>
    </row>
    <row r="369" spans="1:13">
      <c r="A369" s="4"/>
      <c r="B369" s="4"/>
      <c r="C369" s="4"/>
      <c r="D369" s="4"/>
      <c r="E369" s="278"/>
      <c r="F369" s="40"/>
      <c r="G369" s="91"/>
      <c r="H369" s="48"/>
      <c r="I369" s="49"/>
      <c r="J369" s="44"/>
      <c r="K369" s="45"/>
      <c r="L369" s="101"/>
      <c r="M369" s="99"/>
    </row>
    <row r="370" spans="1:13">
      <c r="A370" s="4"/>
      <c r="B370" s="4"/>
      <c r="C370" s="4"/>
      <c r="D370" s="4"/>
      <c r="E370" s="278"/>
      <c r="F370" s="40"/>
      <c r="G370" s="91"/>
      <c r="H370" s="48"/>
      <c r="I370" s="49"/>
      <c r="J370" s="44"/>
      <c r="K370" s="45"/>
      <c r="L370" s="101"/>
      <c r="M370" s="99"/>
    </row>
    <row r="371" spans="1:13">
      <c r="A371" s="4"/>
      <c r="B371" s="4"/>
      <c r="C371" s="4"/>
      <c r="D371" s="4"/>
      <c r="E371" s="278"/>
      <c r="F371" s="40"/>
      <c r="G371" s="91"/>
      <c r="H371" s="48"/>
      <c r="I371" s="49"/>
      <c r="J371" s="44"/>
      <c r="K371" s="45"/>
      <c r="L371" s="101"/>
      <c r="M371" s="99"/>
    </row>
    <row r="372" spans="1:13">
      <c r="A372" s="4"/>
      <c r="B372" s="4"/>
      <c r="C372" s="4"/>
      <c r="D372" s="4"/>
      <c r="E372" s="278"/>
      <c r="F372" s="40"/>
      <c r="G372" s="91"/>
      <c r="H372" s="48"/>
      <c r="I372" s="49"/>
      <c r="J372" s="44"/>
      <c r="K372" s="45"/>
      <c r="L372" s="101"/>
      <c r="M372" s="99"/>
    </row>
    <row r="373" spans="1:13">
      <c r="A373" s="4"/>
      <c r="B373" s="4"/>
      <c r="C373" s="4"/>
      <c r="D373" s="4"/>
      <c r="E373" s="278"/>
      <c r="F373" s="40"/>
      <c r="G373" s="91"/>
      <c r="H373" s="48"/>
      <c r="I373" s="49"/>
      <c r="J373" s="44"/>
      <c r="K373" s="45"/>
      <c r="L373" s="101"/>
      <c r="M373" s="99"/>
    </row>
    <row r="374" spans="1:13">
      <c r="A374" s="47"/>
      <c r="B374" s="10"/>
      <c r="C374" s="10"/>
      <c r="D374" s="10"/>
      <c r="E374" s="55"/>
      <c r="F374" s="46"/>
      <c r="G374" s="63"/>
      <c r="H374" s="44"/>
      <c r="I374" s="45"/>
      <c r="J374" s="44"/>
      <c r="K374" s="704"/>
      <c r="L374" s="101"/>
      <c r="M374" s="99"/>
    </row>
    <row r="375" spans="1:13">
      <c r="A375" s="11"/>
      <c r="B375" s="10"/>
      <c r="C375" s="10"/>
      <c r="D375" s="10"/>
      <c r="E375" s="55"/>
      <c r="F375" s="46"/>
      <c r="G375" s="67"/>
      <c r="H375" s="44"/>
      <c r="I375" s="17"/>
      <c r="J375" s="44"/>
      <c r="K375" s="45"/>
      <c r="L375" s="101"/>
      <c r="M375" s="99"/>
    </row>
    <row r="376" spans="1:13">
      <c r="A376" s="4"/>
      <c r="B376" s="10"/>
      <c r="C376" s="10"/>
      <c r="D376" s="10"/>
      <c r="E376" s="278"/>
      <c r="F376" s="40"/>
      <c r="G376" s="91"/>
      <c r="H376" s="37"/>
      <c r="I376" s="49"/>
      <c r="J376" s="44"/>
      <c r="K376" s="45"/>
      <c r="L376" s="101"/>
      <c r="M376" s="99"/>
    </row>
    <row r="377" spans="1:13">
      <c r="A377" s="4"/>
      <c r="B377" s="10"/>
      <c r="C377" s="10"/>
      <c r="D377" s="10"/>
      <c r="E377" s="278"/>
      <c r="F377" s="40"/>
      <c r="G377" s="91"/>
      <c r="H377" s="48"/>
      <c r="I377" s="49"/>
      <c r="J377" s="55"/>
      <c r="K377" s="45"/>
      <c r="L377" s="101"/>
      <c r="M377" s="99"/>
    </row>
    <row r="378" spans="1:13">
      <c r="A378" s="4"/>
      <c r="B378" s="10"/>
      <c r="C378" s="10"/>
      <c r="D378" s="10"/>
      <c r="E378" s="278"/>
      <c r="F378" s="40"/>
      <c r="G378" s="91"/>
      <c r="H378" s="48"/>
      <c r="I378" s="49"/>
      <c r="J378" s="55"/>
      <c r="K378" s="45"/>
      <c r="L378" s="101"/>
      <c r="M378" s="99"/>
    </row>
    <row r="379" spans="1:13">
      <c r="A379" s="4"/>
      <c r="B379" s="10"/>
      <c r="C379" s="10"/>
      <c r="D379" s="44"/>
      <c r="E379" s="278"/>
      <c r="F379" s="40"/>
      <c r="G379" s="91"/>
      <c r="H379" s="48"/>
      <c r="I379" s="49"/>
      <c r="J379" s="44"/>
      <c r="K379" s="45"/>
      <c r="L379" s="101"/>
      <c r="M379" s="99"/>
    </row>
    <row r="380" spans="1:13">
      <c r="A380" s="4"/>
      <c r="B380" s="10"/>
      <c r="C380" s="10"/>
      <c r="D380" s="10"/>
      <c r="E380" s="278"/>
      <c r="F380" s="40"/>
      <c r="G380" s="91"/>
      <c r="H380" s="48"/>
      <c r="I380" s="49"/>
      <c r="J380" s="44"/>
      <c r="K380" s="45"/>
      <c r="L380" s="101"/>
      <c r="M380" s="99"/>
    </row>
    <row r="381" spans="1:13">
      <c r="A381" s="4"/>
      <c r="B381" s="10"/>
      <c r="C381" s="10"/>
      <c r="D381" s="44"/>
      <c r="E381" s="278"/>
      <c r="F381" s="40"/>
      <c r="G381" s="91"/>
      <c r="H381" s="48"/>
      <c r="I381" s="49"/>
      <c r="J381" s="44"/>
      <c r="K381" s="45"/>
      <c r="L381" s="101"/>
      <c r="M381" s="99"/>
    </row>
    <row r="382" spans="1:13">
      <c r="A382" s="4"/>
      <c r="B382" s="10"/>
      <c r="C382" s="10"/>
      <c r="D382" s="10"/>
      <c r="E382" s="278"/>
      <c r="F382" s="40"/>
      <c r="G382" s="91"/>
      <c r="H382" s="48"/>
      <c r="I382" s="49"/>
      <c r="J382" s="55"/>
      <c r="K382" s="45"/>
      <c r="L382" s="101"/>
      <c r="M382" s="99"/>
    </row>
    <row r="383" spans="1:13">
      <c r="A383" s="4"/>
      <c r="B383" s="10"/>
      <c r="C383" s="10"/>
      <c r="D383" s="10"/>
      <c r="E383" s="278"/>
      <c r="F383" s="40"/>
      <c r="G383" s="91"/>
      <c r="H383" s="48"/>
      <c r="I383" s="49"/>
      <c r="J383" s="44"/>
      <c r="K383" s="45"/>
      <c r="L383" s="101"/>
      <c r="M383" s="99"/>
    </row>
    <row r="384" spans="1:13" ht="26.25" customHeight="1">
      <c r="A384" s="4"/>
      <c r="B384" s="10"/>
      <c r="C384" s="10"/>
      <c r="D384" s="10"/>
      <c r="E384" s="278"/>
      <c r="F384" s="40"/>
      <c r="G384" s="91"/>
      <c r="H384" s="48"/>
      <c r="I384" s="49"/>
      <c r="J384" s="55"/>
      <c r="K384" s="45"/>
      <c r="L384" s="101"/>
      <c r="M384" s="99"/>
    </row>
    <row r="385" spans="1:13">
      <c r="A385" s="4"/>
      <c r="B385" s="10"/>
      <c r="C385" s="10"/>
      <c r="D385" s="10"/>
      <c r="E385" s="55"/>
      <c r="F385" s="46"/>
      <c r="G385" s="63"/>
      <c r="H385" s="58"/>
      <c r="I385" s="19"/>
      <c r="J385" s="59"/>
      <c r="K385" s="45"/>
      <c r="L385" s="101"/>
      <c r="M385" s="99"/>
    </row>
    <row r="386" spans="1:13">
      <c r="A386" s="4"/>
      <c r="B386" s="10"/>
      <c r="C386" s="10"/>
      <c r="D386" s="10"/>
      <c r="E386" s="54"/>
      <c r="F386" s="41"/>
      <c r="G386" s="95"/>
      <c r="H386" s="60"/>
      <c r="I386" s="50"/>
      <c r="J386" s="60"/>
      <c r="K386" s="705"/>
      <c r="L386" s="101"/>
      <c r="M386" s="99"/>
    </row>
    <row r="387" spans="1:13">
      <c r="A387" s="47"/>
      <c r="B387" s="10"/>
      <c r="C387" s="10"/>
      <c r="D387" s="10"/>
      <c r="E387" s="55"/>
      <c r="F387" s="46"/>
      <c r="G387" s="67"/>
      <c r="H387" s="44"/>
      <c r="I387" s="19"/>
      <c r="J387" s="44"/>
      <c r="K387" s="45"/>
      <c r="L387" s="101"/>
      <c r="M387" s="99"/>
    </row>
    <row r="388" spans="1:13">
      <c r="A388" s="11"/>
      <c r="B388" s="10"/>
      <c r="C388" s="10"/>
      <c r="D388" s="10"/>
      <c r="E388" s="55"/>
      <c r="F388" s="46"/>
      <c r="G388" s="67"/>
      <c r="H388" s="44"/>
      <c r="I388" s="45"/>
      <c r="J388" s="44"/>
      <c r="K388" s="704"/>
      <c r="L388" s="101"/>
      <c r="M388" s="99"/>
    </row>
    <row r="389" spans="1:13">
      <c r="A389" s="293"/>
      <c r="B389" s="293"/>
      <c r="C389" s="293"/>
      <c r="D389" s="293"/>
      <c r="E389" s="278"/>
      <c r="F389" s="40"/>
      <c r="G389" s="91"/>
      <c r="H389" s="48"/>
      <c r="I389" s="57"/>
      <c r="J389" s="48"/>
      <c r="K389" s="703"/>
      <c r="L389" s="101"/>
      <c r="M389" s="99"/>
    </row>
    <row r="390" spans="1:13">
      <c r="A390" s="4"/>
      <c r="B390" s="10"/>
      <c r="C390" s="10"/>
      <c r="D390" s="10"/>
      <c r="E390" s="278"/>
      <c r="F390" s="40"/>
      <c r="G390" s="91"/>
      <c r="H390" s="48"/>
      <c r="I390" s="57"/>
      <c r="J390" s="48"/>
      <c r="K390" s="703"/>
      <c r="L390" s="101"/>
      <c r="M390" s="99"/>
    </row>
    <row r="391" spans="1:13">
      <c r="A391" s="47"/>
      <c r="B391" s="10"/>
      <c r="C391" s="10"/>
      <c r="D391" s="10"/>
      <c r="E391" s="280"/>
      <c r="F391" s="46"/>
      <c r="G391" s="67"/>
      <c r="H391" s="44"/>
      <c r="I391" s="19"/>
      <c r="J391" s="44"/>
      <c r="K391" s="45"/>
      <c r="L391" s="101"/>
      <c r="M391" s="99"/>
    </row>
    <row r="392" spans="1:13">
      <c r="A392" s="47"/>
      <c r="B392" s="10"/>
      <c r="C392" s="10"/>
      <c r="D392" s="10"/>
      <c r="E392" s="280"/>
      <c r="F392" s="46"/>
      <c r="G392" s="67"/>
      <c r="H392" s="44"/>
      <c r="I392" s="19"/>
      <c r="J392" s="44"/>
      <c r="K392" s="45"/>
      <c r="L392" s="101"/>
      <c r="M392" s="99"/>
    </row>
    <row r="393" spans="1:13">
      <c r="A393" s="11"/>
      <c r="B393" s="10"/>
      <c r="C393" s="10"/>
      <c r="D393" s="10"/>
      <c r="E393" s="55"/>
      <c r="F393" s="10"/>
      <c r="G393" s="91"/>
      <c r="H393" s="10"/>
      <c r="I393" s="45"/>
      <c r="J393" s="44"/>
      <c r="K393" s="45"/>
      <c r="L393" s="101"/>
      <c r="M393" s="99"/>
    </row>
    <row r="394" spans="1:13">
      <c r="A394" s="11"/>
      <c r="B394" s="10"/>
      <c r="C394" s="10"/>
      <c r="D394" s="10"/>
      <c r="E394" s="55"/>
      <c r="F394" s="10"/>
      <c r="G394" s="91"/>
      <c r="H394" s="10"/>
      <c r="I394" s="45"/>
      <c r="J394" s="44"/>
      <c r="K394" s="45"/>
      <c r="L394" s="101"/>
      <c r="M394" s="99"/>
    </row>
    <row r="395" spans="1:13" ht="27.75" customHeight="1">
      <c r="A395" s="4"/>
      <c r="B395" s="10"/>
      <c r="C395" s="10"/>
      <c r="D395" s="10"/>
      <c r="E395" s="278"/>
      <c r="F395" s="40"/>
      <c r="G395" s="91"/>
      <c r="H395" s="37"/>
      <c r="I395" s="49"/>
      <c r="J395" s="48"/>
      <c r="K395" s="703"/>
      <c r="L395" s="101"/>
      <c r="M395" s="99"/>
    </row>
    <row r="396" spans="1:13">
      <c r="A396" s="10"/>
      <c r="B396" s="10"/>
      <c r="C396" s="10"/>
      <c r="D396" s="10"/>
      <c r="E396" s="280"/>
      <c r="F396" s="46"/>
      <c r="G396" s="67"/>
      <c r="H396" s="55"/>
      <c r="I396" s="19"/>
      <c r="J396" s="44"/>
      <c r="K396" s="45"/>
      <c r="L396" s="101"/>
      <c r="M396" s="99"/>
    </row>
    <row r="397" spans="1:13">
      <c r="A397" s="10"/>
      <c r="B397" s="10"/>
      <c r="C397" s="10"/>
      <c r="D397" s="10"/>
      <c r="E397" s="280"/>
      <c r="F397" s="46"/>
      <c r="G397" s="67"/>
      <c r="H397" s="55"/>
      <c r="I397" s="19"/>
      <c r="J397" s="44"/>
      <c r="K397" s="45"/>
      <c r="L397" s="101"/>
      <c r="M397" s="99"/>
    </row>
    <row r="398" spans="1:13">
      <c r="A398" s="11"/>
      <c r="B398" s="10"/>
      <c r="C398" s="10"/>
      <c r="D398" s="10"/>
      <c r="E398" s="55"/>
      <c r="F398" s="61"/>
      <c r="G398" s="91"/>
      <c r="H398" s="61"/>
      <c r="I398" s="62"/>
      <c r="J398" s="61"/>
      <c r="K398" s="45"/>
      <c r="L398" s="101"/>
      <c r="M398" s="99"/>
    </row>
    <row r="399" spans="1:13">
      <c r="A399" s="11"/>
      <c r="B399" s="10"/>
      <c r="C399" s="10"/>
      <c r="D399" s="10"/>
      <c r="E399" s="55"/>
      <c r="F399" s="46"/>
      <c r="G399" s="67"/>
      <c r="H399" s="44"/>
      <c r="I399" s="45"/>
      <c r="J399" s="44"/>
      <c r="K399" s="45"/>
      <c r="L399" s="101"/>
      <c r="M399" s="99"/>
    </row>
    <row r="400" spans="1:13">
      <c r="A400" s="293"/>
      <c r="B400" s="293"/>
      <c r="C400" s="293"/>
      <c r="D400" s="293"/>
      <c r="E400" s="278"/>
      <c r="F400" s="40"/>
      <c r="G400" s="91"/>
      <c r="H400" s="294"/>
      <c r="I400" s="294"/>
      <c r="J400" s="48"/>
      <c r="K400" s="703"/>
      <c r="L400" s="101"/>
      <c r="M400" s="99"/>
    </row>
    <row r="401" spans="1:13">
      <c r="A401" s="4"/>
      <c r="B401" s="4"/>
      <c r="C401" s="4"/>
      <c r="D401" s="4"/>
      <c r="E401" s="278"/>
      <c r="F401" s="40"/>
      <c r="G401" s="91"/>
      <c r="H401" s="294"/>
      <c r="I401" s="294"/>
      <c r="J401" s="48"/>
      <c r="K401" s="703"/>
      <c r="L401" s="101"/>
      <c r="M401" s="99"/>
    </row>
    <row r="402" spans="1:13">
      <c r="A402" s="10"/>
      <c r="B402" s="10"/>
      <c r="C402" s="10"/>
      <c r="D402" s="10"/>
      <c r="E402" s="55"/>
      <c r="F402" s="46"/>
      <c r="G402" s="67"/>
      <c r="H402" s="55"/>
      <c r="I402" s="45"/>
      <c r="J402" s="44"/>
      <c r="K402" s="45"/>
      <c r="L402" s="101"/>
      <c r="M402" s="99"/>
    </row>
    <row r="403" spans="1:13">
      <c r="A403" s="11"/>
      <c r="B403" s="10"/>
      <c r="C403" s="10"/>
      <c r="D403" s="10"/>
      <c r="E403" s="55"/>
      <c r="F403" s="53"/>
      <c r="G403" s="67"/>
      <c r="H403" s="55"/>
      <c r="I403" s="45"/>
      <c r="J403" s="44"/>
      <c r="K403" s="45"/>
      <c r="L403" s="101"/>
      <c r="M403" s="99"/>
    </row>
    <row r="404" spans="1:13">
      <c r="A404" s="4"/>
      <c r="B404" s="10"/>
      <c r="C404" s="10"/>
      <c r="D404" s="10"/>
      <c r="E404" s="278"/>
      <c r="F404" s="40"/>
      <c r="G404" s="91"/>
      <c r="H404" s="294"/>
      <c r="I404" s="294"/>
      <c r="J404" s="48"/>
      <c r="K404" s="703"/>
      <c r="L404" s="101"/>
      <c r="M404" s="99"/>
    </row>
    <row r="405" spans="1:13">
      <c r="A405" s="4"/>
      <c r="B405" s="10"/>
      <c r="C405" s="10"/>
      <c r="D405" s="10"/>
      <c r="E405" s="278"/>
      <c r="F405" s="40"/>
      <c r="G405" s="91"/>
      <c r="H405" s="294"/>
      <c r="I405" s="294"/>
      <c r="J405" s="48"/>
      <c r="K405" s="703"/>
      <c r="L405" s="101"/>
      <c r="M405" s="99"/>
    </row>
    <row r="406" spans="1:13">
      <c r="A406" s="10"/>
      <c r="B406" s="10"/>
      <c r="C406" s="10"/>
      <c r="D406" s="10"/>
      <c r="E406" s="55"/>
      <c r="F406" s="46"/>
      <c r="G406" s="63"/>
      <c r="H406" s="55"/>
      <c r="I406" s="19"/>
      <c r="J406" s="55"/>
      <c r="K406" s="45"/>
      <c r="L406" s="101"/>
      <c r="M406" s="99"/>
    </row>
    <row r="407" spans="1:13">
      <c r="A407" s="11"/>
      <c r="B407" s="10"/>
      <c r="C407" s="10"/>
      <c r="D407" s="10"/>
      <c r="E407" s="55"/>
      <c r="F407" s="53"/>
      <c r="G407" s="67"/>
      <c r="H407" s="55"/>
      <c r="I407" s="45"/>
      <c r="J407" s="55"/>
      <c r="K407" s="45"/>
      <c r="L407" s="101"/>
      <c r="M407" s="99"/>
    </row>
    <row r="408" spans="1:13">
      <c r="A408" s="4"/>
      <c r="B408" s="10"/>
      <c r="C408" s="10"/>
      <c r="D408" s="10"/>
      <c r="E408" s="278"/>
      <c r="F408" s="40"/>
      <c r="G408" s="91"/>
      <c r="H408" s="294"/>
      <c r="I408" s="294"/>
      <c r="J408" s="48"/>
      <c r="K408" s="703"/>
      <c r="L408" s="101"/>
      <c r="M408" s="99"/>
    </row>
    <row r="409" spans="1:13" ht="27" customHeight="1">
      <c r="A409" s="4"/>
      <c r="B409" s="10"/>
      <c r="C409" s="10"/>
      <c r="D409" s="10"/>
      <c r="E409" s="278"/>
      <c r="F409" s="40"/>
      <c r="G409" s="91"/>
      <c r="H409" s="294"/>
      <c r="I409" s="294"/>
      <c r="J409" s="48"/>
      <c r="K409" s="703"/>
      <c r="L409" s="101"/>
      <c r="M409" s="99"/>
    </row>
    <row r="410" spans="1:13">
      <c r="A410" s="10"/>
      <c r="B410" s="10"/>
      <c r="C410" s="10"/>
      <c r="D410" s="10"/>
      <c r="E410" s="55"/>
      <c r="F410" s="46"/>
      <c r="G410" s="63"/>
      <c r="H410" s="55"/>
      <c r="I410" s="19"/>
      <c r="J410" s="44"/>
      <c r="K410" s="45"/>
      <c r="L410" s="101"/>
      <c r="M410" s="99"/>
    </row>
    <row r="411" spans="1:13">
      <c r="A411" s="11"/>
      <c r="B411" s="10"/>
      <c r="C411" s="10"/>
      <c r="D411" s="10"/>
      <c r="E411" s="55"/>
      <c r="F411" s="53"/>
      <c r="G411" s="67"/>
      <c r="H411" s="55"/>
      <c r="I411" s="45"/>
      <c r="J411" s="44"/>
      <c r="K411" s="45"/>
      <c r="L411" s="101"/>
      <c r="M411" s="99"/>
    </row>
    <row r="412" spans="1:13">
      <c r="A412" s="4"/>
      <c r="B412" s="4"/>
      <c r="C412" s="10"/>
      <c r="D412" s="10"/>
      <c r="E412" s="278"/>
      <c r="F412" s="40"/>
      <c r="G412" s="91"/>
      <c r="H412" s="294"/>
      <c r="I412" s="294"/>
      <c r="J412" s="48"/>
      <c r="K412" s="703"/>
      <c r="L412" s="101"/>
      <c r="M412" s="99"/>
    </row>
    <row r="413" spans="1:13">
      <c r="A413" s="4"/>
      <c r="B413" s="4"/>
      <c r="C413" s="10"/>
      <c r="D413" s="10"/>
      <c r="E413" s="278"/>
      <c r="F413" s="40"/>
      <c r="G413" s="91"/>
      <c r="H413" s="294"/>
      <c r="I413" s="294"/>
      <c r="J413" s="48"/>
      <c r="K413" s="703"/>
      <c r="L413" s="101"/>
      <c r="M413" s="99"/>
    </row>
    <row r="414" spans="1:13">
      <c r="A414" s="293"/>
      <c r="B414" s="293"/>
      <c r="C414" s="293"/>
      <c r="D414" s="293"/>
      <c r="E414" s="278"/>
      <c r="F414" s="40"/>
      <c r="G414" s="91"/>
      <c r="H414" s="294"/>
      <c r="I414" s="294"/>
      <c r="J414" s="48"/>
      <c r="K414" s="703"/>
      <c r="L414" s="101"/>
      <c r="M414" s="99"/>
    </row>
    <row r="415" spans="1:13">
      <c r="A415" s="4"/>
      <c r="B415" s="10"/>
      <c r="C415" s="10"/>
      <c r="D415" s="10"/>
      <c r="E415" s="55"/>
      <c r="F415" s="46"/>
      <c r="G415" s="63"/>
      <c r="H415" s="55"/>
      <c r="I415" s="19"/>
      <c r="J415" s="64"/>
      <c r="K415" s="45"/>
      <c r="L415" s="101"/>
      <c r="M415" s="99"/>
    </row>
    <row r="416" spans="1:13">
      <c r="A416" s="11"/>
      <c r="B416" s="10"/>
      <c r="C416" s="10"/>
      <c r="D416" s="10"/>
      <c r="E416" s="55"/>
      <c r="F416" s="53"/>
      <c r="G416" s="67"/>
      <c r="H416" s="55"/>
      <c r="I416" s="45"/>
      <c r="J416" s="55"/>
      <c r="K416" s="45"/>
      <c r="L416" s="101"/>
      <c r="M416" s="99"/>
    </row>
    <row r="417" spans="1:13">
      <c r="A417" s="4"/>
      <c r="B417" s="10"/>
      <c r="C417" s="10"/>
      <c r="D417" s="10"/>
      <c r="E417" s="278"/>
      <c r="F417" s="40"/>
      <c r="G417" s="91"/>
      <c r="H417" s="294"/>
      <c r="I417" s="294"/>
      <c r="J417" s="48"/>
      <c r="K417" s="703"/>
      <c r="L417" s="101"/>
      <c r="M417" s="99"/>
    </row>
    <row r="418" spans="1:13">
      <c r="A418" s="4"/>
      <c r="B418" s="10"/>
      <c r="C418" s="10"/>
      <c r="D418" s="10"/>
      <c r="E418" s="278"/>
      <c r="F418" s="40"/>
      <c r="G418" s="91"/>
      <c r="H418" s="294"/>
      <c r="I418" s="294"/>
      <c r="J418" s="48"/>
      <c r="K418" s="703"/>
      <c r="L418" s="101"/>
      <c r="M418" s="99"/>
    </row>
    <row r="419" spans="1:13">
      <c r="A419" s="4"/>
      <c r="B419" s="10"/>
      <c r="C419" s="10"/>
      <c r="D419" s="10"/>
      <c r="E419" s="278"/>
      <c r="F419" s="40"/>
      <c r="G419" s="91"/>
      <c r="H419" s="294"/>
      <c r="I419" s="294"/>
      <c r="J419" s="48"/>
      <c r="K419" s="703"/>
      <c r="L419" s="101"/>
      <c r="M419" s="99"/>
    </row>
    <row r="420" spans="1:13">
      <c r="A420" s="4"/>
      <c r="B420" s="10"/>
      <c r="C420" s="10"/>
      <c r="D420" s="10"/>
      <c r="E420" s="278"/>
      <c r="F420" s="40"/>
      <c r="G420" s="91"/>
      <c r="H420" s="294"/>
      <c r="I420" s="294"/>
      <c r="J420" s="48"/>
      <c r="K420" s="703"/>
      <c r="L420" s="101"/>
      <c r="M420" s="99"/>
    </row>
    <row r="421" spans="1:13">
      <c r="A421" s="4"/>
      <c r="B421" s="10"/>
      <c r="C421" s="10"/>
      <c r="D421" s="10"/>
      <c r="E421" s="278"/>
      <c r="F421" s="40"/>
      <c r="G421" s="91"/>
      <c r="H421" s="294"/>
      <c r="I421" s="294"/>
      <c r="J421" s="48"/>
      <c r="K421" s="703"/>
      <c r="L421" s="101"/>
      <c r="M421" s="99"/>
    </row>
    <row r="422" spans="1:13">
      <c r="A422" s="4"/>
      <c r="B422" s="10"/>
      <c r="C422" s="10"/>
      <c r="D422" s="10"/>
      <c r="E422" s="278"/>
      <c r="F422" s="40"/>
      <c r="G422" s="91"/>
      <c r="H422" s="294"/>
      <c r="I422" s="294"/>
      <c r="J422" s="48"/>
      <c r="K422" s="703"/>
      <c r="L422" s="101"/>
      <c r="M422" s="99"/>
    </row>
    <row r="423" spans="1:13">
      <c r="A423" s="4"/>
      <c r="B423" s="10"/>
      <c r="C423" s="10"/>
      <c r="D423" s="10"/>
      <c r="E423" s="278"/>
      <c r="F423" s="40"/>
      <c r="G423" s="91"/>
      <c r="H423" s="294"/>
      <c r="I423" s="294"/>
      <c r="J423" s="48"/>
      <c r="K423" s="703"/>
      <c r="L423" s="101"/>
      <c r="M423" s="99"/>
    </row>
    <row r="424" spans="1:13">
      <c r="A424" s="4"/>
      <c r="B424" s="10"/>
      <c r="C424" s="10"/>
      <c r="D424" s="10"/>
      <c r="E424" s="278"/>
      <c r="F424" s="40"/>
      <c r="G424" s="91"/>
      <c r="H424" s="294"/>
      <c r="I424" s="294"/>
      <c r="J424" s="48"/>
      <c r="K424" s="703"/>
      <c r="L424" s="101"/>
      <c r="M424" s="99"/>
    </row>
    <row r="425" spans="1:13">
      <c r="A425" s="10"/>
      <c r="B425" s="10"/>
      <c r="C425" s="10"/>
      <c r="D425" s="10"/>
      <c r="E425" s="55"/>
      <c r="F425" s="46"/>
      <c r="G425" s="63"/>
      <c r="H425" s="55"/>
      <c r="I425" s="19"/>
      <c r="J425" s="55"/>
      <c r="K425" s="704"/>
      <c r="L425" s="101"/>
      <c r="M425" s="99"/>
    </row>
    <row r="426" spans="1:13">
      <c r="A426" s="10"/>
      <c r="B426" s="10"/>
      <c r="C426" s="10"/>
      <c r="D426" s="10"/>
      <c r="E426" s="55"/>
      <c r="F426" s="46"/>
      <c r="G426" s="63"/>
      <c r="H426" s="55"/>
      <c r="I426" s="19"/>
      <c r="J426" s="55"/>
      <c r="K426" s="704"/>
      <c r="L426" s="101"/>
      <c r="M426" s="99"/>
    </row>
    <row r="427" spans="1:13">
      <c r="A427" s="11"/>
      <c r="B427" s="10"/>
      <c r="C427" s="10"/>
      <c r="D427" s="10"/>
      <c r="E427" s="55"/>
      <c r="F427" s="46"/>
      <c r="G427" s="67"/>
      <c r="H427" s="55"/>
      <c r="I427" s="17"/>
      <c r="J427" s="55"/>
      <c r="K427" s="45"/>
      <c r="L427" s="101"/>
      <c r="M427" s="99"/>
    </row>
    <row r="428" spans="1:13">
      <c r="A428" s="4"/>
      <c r="B428" s="10"/>
      <c r="C428" s="10"/>
      <c r="D428" s="10"/>
      <c r="E428" s="278"/>
      <c r="F428" s="40"/>
      <c r="G428" s="91"/>
      <c r="H428" s="48"/>
      <c r="I428" s="49"/>
      <c r="J428" s="48"/>
      <c r="K428" s="703"/>
      <c r="L428" s="101"/>
      <c r="M428" s="99"/>
    </row>
    <row r="429" spans="1:13">
      <c r="A429" s="4"/>
      <c r="B429" s="10"/>
      <c r="C429" s="10"/>
      <c r="D429" s="10"/>
      <c r="E429" s="278"/>
      <c r="F429" s="40"/>
      <c r="G429" s="91"/>
      <c r="H429" s="48"/>
      <c r="I429" s="49"/>
      <c r="J429" s="48"/>
      <c r="K429" s="703"/>
      <c r="L429" s="101"/>
      <c r="M429" s="99"/>
    </row>
    <row r="430" spans="1:13">
      <c r="A430" s="4"/>
      <c r="B430" s="10"/>
      <c r="C430" s="10"/>
      <c r="D430" s="10"/>
      <c r="E430" s="55"/>
      <c r="F430" s="46"/>
      <c r="G430" s="67"/>
      <c r="H430" s="65"/>
      <c r="I430" s="19"/>
      <c r="J430" s="55"/>
      <c r="K430" s="45"/>
      <c r="L430" s="101"/>
      <c r="M430" s="99"/>
    </row>
    <row r="431" spans="1:13">
      <c r="A431" s="4"/>
      <c r="B431" s="10"/>
      <c r="C431" s="10"/>
      <c r="D431" s="10"/>
      <c r="E431" s="278"/>
      <c r="F431" s="40"/>
      <c r="G431" s="91"/>
      <c r="H431" s="48"/>
      <c r="I431" s="49"/>
      <c r="J431" s="48"/>
      <c r="K431" s="703"/>
      <c r="L431" s="101"/>
      <c r="M431" s="99"/>
    </row>
    <row r="432" spans="1:13">
      <c r="A432" s="4"/>
      <c r="B432" s="10"/>
      <c r="C432" s="10"/>
      <c r="D432" s="10"/>
      <c r="E432" s="278"/>
      <c r="F432" s="40"/>
      <c r="G432" s="91"/>
      <c r="H432" s="48"/>
      <c r="I432" s="49"/>
      <c r="J432" s="48"/>
      <c r="K432" s="703"/>
      <c r="L432" s="101"/>
      <c r="M432" s="99"/>
    </row>
    <row r="433" spans="1:13">
      <c r="A433" s="4"/>
      <c r="B433" s="10"/>
      <c r="C433" s="10"/>
      <c r="D433" s="10"/>
      <c r="E433" s="278"/>
      <c r="F433" s="40"/>
      <c r="G433" s="91"/>
      <c r="H433" s="48"/>
      <c r="I433" s="49"/>
      <c r="J433" s="48"/>
      <c r="K433" s="703"/>
      <c r="L433" s="101"/>
      <c r="M433" s="99"/>
    </row>
    <row r="434" spans="1:13">
      <c r="A434" s="4"/>
      <c r="B434" s="10"/>
      <c r="C434" s="10"/>
      <c r="D434" s="10"/>
      <c r="E434" s="278"/>
      <c r="F434" s="40"/>
      <c r="G434" s="91"/>
      <c r="H434" s="48"/>
      <c r="I434" s="49"/>
      <c r="J434" s="48"/>
      <c r="K434" s="703"/>
      <c r="L434" s="101"/>
      <c r="M434" s="99"/>
    </row>
    <row r="435" spans="1:13">
      <c r="A435" s="61"/>
      <c r="B435" s="10"/>
      <c r="C435" s="10"/>
      <c r="D435" s="10"/>
      <c r="E435" s="54"/>
      <c r="F435" s="46"/>
      <c r="G435" s="67"/>
      <c r="H435" s="44"/>
      <c r="I435" s="19"/>
      <c r="J435" s="44"/>
      <c r="K435" s="45"/>
      <c r="L435" s="101"/>
      <c r="M435" s="99"/>
    </row>
    <row r="436" spans="1:13">
      <c r="A436" s="61"/>
      <c r="B436" s="10"/>
      <c r="C436" s="10"/>
      <c r="D436" s="10"/>
      <c r="E436" s="54"/>
      <c r="F436" s="46"/>
      <c r="G436" s="67"/>
      <c r="H436" s="44"/>
      <c r="I436" s="19"/>
      <c r="J436" s="44"/>
      <c r="K436" s="45"/>
      <c r="L436" s="101"/>
      <c r="M436" s="99"/>
    </row>
    <row r="437" spans="1:13">
      <c r="A437" s="61"/>
      <c r="B437" s="10"/>
      <c r="C437" s="10"/>
      <c r="D437" s="10"/>
      <c r="E437" s="54"/>
      <c r="F437" s="46"/>
      <c r="G437" s="67"/>
      <c r="H437" s="44"/>
      <c r="I437" s="19"/>
      <c r="J437" s="44"/>
      <c r="K437" s="45"/>
      <c r="L437" s="101"/>
      <c r="M437" s="99"/>
    </row>
    <row r="438" spans="1:13">
      <c r="A438" s="11"/>
      <c r="B438" s="10"/>
      <c r="C438" s="10"/>
      <c r="D438" s="10"/>
      <c r="E438" s="55"/>
      <c r="F438" s="46"/>
      <c r="G438" s="63"/>
      <c r="H438" s="55"/>
      <c r="I438" s="19"/>
      <c r="J438" s="44"/>
      <c r="K438" s="704"/>
      <c r="L438" s="101"/>
      <c r="M438" s="99"/>
    </row>
    <row r="439" spans="1:13">
      <c r="A439" s="4"/>
      <c r="B439" s="10"/>
      <c r="C439" s="10"/>
      <c r="D439" s="10"/>
      <c r="E439" s="280"/>
      <c r="F439" s="4"/>
      <c r="G439" s="67"/>
      <c r="H439" s="6"/>
      <c r="I439" s="29"/>
      <c r="J439" s="6"/>
      <c r="K439" s="45"/>
      <c r="L439" s="101"/>
      <c r="M439" s="99"/>
    </row>
    <row r="440" spans="1:13">
      <c r="A440" s="4"/>
      <c r="B440" s="10"/>
      <c r="C440" s="10"/>
      <c r="D440" s="10"/>
      <c r="E440" s="280"/>
      <c r="F440" s="4"/>
      <c r="G440" s="67"/>
      <c r="H440" s="6"/>
      <c r="I440" s="29"/>
      <c r="J440" s="6"/>
      <c r="K440" s="45"/>
      <c r="L440" s="101"/>
      <c r="M440" s="99"/>
    </row>
    <row r="441" spans="1:13">
      <c r="A441" s="4"/>
      <c r="B441" s="10"/>
      <c r="C441" s="10"/>
      <c r="D441" s="10"/>
      <c r="E441" s="280"/>
      <c r="F441" s="4"/>
      <c r="G441" s="67"/>
      <c r="H441" s="6"/>
      <c r="I441" s="29"/>
      <c r="J441" s="6"/>
      <c r="K441" s="45"/>
      <c r="L441" s="101"/>
      <c r="M441" s="99"/>
    </row>
    <row r="442" spans="1:13">
      <c r="A442" s="4"/>
      <c r="B442" s="10"/>
      <c r="C442" s="10"/>
      <c r="D442" s="10"/>
      <c r="E442" s="280"/>
      <c r="F442" s="4"/>
      <c r="G442" s="67"/>
      <c r="H442" s="6"/>
      <c r="I442" s="29"/>
      <c r="J442" s="6"/>
      <c r="K442" s="45"/>
      <c r="L442" s="101"/>
      <c r="M442" s="99"/>
    </row>
    <row r="443" spans="1:13">
      <c r="A443" s="4"/>
      <c r="B443" s="10"/>
      <c r="C443" s="10"/>
      <c r="D443" s="10"/>
      <c r="E443" s="280"/>
      <c r="F443" s="4"/>
      <c r="G443" s="67"/>
      <c r="H443" s="6"/>
      <c r="I443" s="29"/>
      <c r="J443" s="6"/>
      <c r="K443" s="45"/>
      <c r="L443" s="101"/>
      <c r="M443" s="99"/>
    </row>
    <row r="444" spans="1:13">
      <c r="A444" s="66"/>
      <c r="B444" s="10"/>
      <c r="C444" s="10"/>
      <c r="D444" s="10"/>
      <c r="E444" s="280"/>
      <c r="F444" s="4"/>
      <c r="G444" s="67"/>
      <c r="H444" s="4"/>
      <c r="I444" s="29"/>
      <c r="J444" s="6"/>
      <c r="K444" s="45"/>
      <c r="L444" s="101"/>
      <c r="M444" s="99"/>
    </row>
    <row r="445" spans="1:13">
      <c r="A445" s="66"/>
      <c r="B445" s="10"/>
      <c r="C445" s="10"/>
      <c r="D445" s="10"/>
      <c r="E445" s="280"/>
      <c r="F445" s="7"/>
      <c r="G445" s="67"/>
      <c r="H445" s="6"/>
      <c r="I445" s="15"/>
      <c r="J445" s="21"/>
      <c r="K445" s="703"/>
      <c r="L445" s="101"/>
      <c r="M445" s="99"/>
    </row>
    <row r="446" spans="1:13">
      <c r="A446" s="66"/>
      <c r="B446" s="10"/>
      <c r="C446" s="10"/>
      <c r="D446" s="10"/>
      <c r="E446" s="55"/>
      <c r="F446" s="55"/>
      <c r="G446" s="67"/>
      <c r="H446" s="44"/>
      <c r="I446" s="43"/>
      <c r="J446" s="61"/>
      <c r="K446" s="703"/>
      <c r="L446" s="101"/>
      <c r="M446" s="99"/>
    </row>
    <row r="447" spans="1:13">
      <c r="A447" s="11"/>
      <c r="B447" s="10"/>
      <c r="C447" s="10"/>
      <c r="D447" s="10"/>
      <c r="E447" s="55"/>
      <c r="F447" s="46"/>
      <c r="G447" s="67"/>
      <c r="H447" s="55"/>
      <c r="I447" s="19"/>
      <c r="J447" s="44"/>
      <c r="K447" s="45"/>
      <c r="L447" s="101"/>
      <c r="M447" s="99"/>
    </row>
    <row r="448" spans="1:13">
      <c r="A448" s="4"/>
      <c r="B448" s="10"/>
      <c r="C448" s="10"/>
      <c r="D448" s="10"/>
      <c r="E448" s="280"/>
      <c r="F448" s="4"/>
      <c r="G448" s="67"/>
      <c r="H448" s="6"/>
      <c r="I448" s="20"/>
      <c r="J448" s="6"/>
      <c r="K448" s="45"/>
      <c r="L448" s="101"/>
      <c r="M448" s="99"/>
    </row>
    <row r="449" spans="1:13">
      <c r="A449" s="4"/>
      <c r="B449" s="10"/>
      <c r="C449" s="10"/>
      <c r="D449" s="10"/>
      <c r="E449" s="280"/>
      <c r="F449" s="4"/>
      <c r="G449" s="67"/>
      <c r="H449" s="6"/>
      <c r="I449" s="20"/>
      <c r="J449" s="6"/>
      <c r="K449" s="45"/>
      <c r="L449" s="101"/>
      <c r="M449" s="99"/>
    </row>
    <row r="450" spans="1:13">
      <c r="A450" s="4"/>
      <c r="B450" s="10"/>
      <c r="C450" s="10"/>
      <c r="D450" s="10"/>
      <c r="E450" s="280"/>
      <c r="F450" s="4"/>
      <c r="G450" s="67"/>
      <c r="H450" s="6"/>
      <c r="I450" s="20"/>
      <c r="J450" s="6"/>
      <c r="K450" s="45"/>
      <c r="L450" s="101"/>
      <c r="M450" s="99"/>
    </row>
    <row r="451" spans="1:13">
      <c r="A451" s="4"/>
      <c r="B451" s="10"/>
      <c r="C451" s="10"/>
      <c r="D451" s="10"/>
      <c r="E451" s="280"/>
      <c r="F451" s="4"/>
      <c r="G451" s="67"/>
      <c r="H451" s="6"/>
      <c r="I451" s="20"/>
      <c r="J451" s="6"/>
      <c r="K451" s="45"/>
      <c r="L451" s="101"/>
      <c r="M451" s="99"/>
    </row>
    <row r="452" spans="1:13" ht="26.25" customHeight="1">
      <c r="A452" s="4"/>
      <c r="B452" s="10"/>
      <c r="C452" s="10"/>
      <c r="D452" s="10"/>
      <c r="E452" s="280"/>
      <c r="F452" s="4"/>
      <c r="G452" s="67"/>
      <c r="H452" s="6"/>
      <c r="I452" s="20"/>
      <c r="J452" s="6"/>
      <c r="K452" s="45"/>
      <c r="L452" s="101"/>
      <c r="M452" s="99"/>
    </row>
    <row r="453" spans="1:13" ht="15" customHeight="1">
      <c r="A453" s="66"/>
      <c r="B453" s="10"/>
      <c r="C453" s="10"/>
      <c r="D453" s="10"/>
      <c r="E453" s="280"/>
      <c r="F453" s="7"/>
      <c r="G453" s="67"/>
      <c r="H453" s="6"/>
      <c r="I453" s="15"/>
      <c r="J453" s="21"/>
      <c r="K453" s="703"/>
      <c r="L453" s="101"/>
      <c r="M453" s="99"/>
    </row>
    <row r="454" spans="1:13">
      <c r="A454" s="66"/>
      <c r="B454" s="10"/>
      <c r="C454" s="10"/>
      <c r="D454" s="10"/>
      <c r="E454" s="280"/>
      <c r="F454" s="7"/>
      <c r="G454" s="67"/>
      <c r="H454" s="6"/>
      <c r="I454" s="15"/>
      <c r="J454" s="21"/>
      <c r="K454" s="703"/>
      <c r="L454" s="101"/>
      <c r="M454" s="99"/>
    </row>
    <row r="455" spans="1:13">
      <c r="A455" s="66"/>
      <c r="B455" s="10"/>
      <c r="C455" s="10"/>
      <c r="D455" s="10"/>
      <c r="E455" s="280"/>
      <c r="F455" s="7"/>
      <c r="G455" s="67"/>
      <c r="H455" s="6"/>
      <c r="I455" s="15"/>
      <c r="J455" s="21"/>
      <c r="K455" s="703"/>
      <c r="L455" s="101"/>
      <c r="M455" s="99"/>
    </row>
    <row r="456" spans="1:13">
      <c r="A456" s="11"/>
      <c r="B456" s="10"/>
      <c r="C456" s="10"/>
      <c r="D456" s="10"/>
      <c r="E456" s="639"/>
      <c r="F456" s="7"/>
      <c r="G456" s="67"/>
      <c r="H456" s="6"/>
      <c r="I456" s="15"/>
      <c r="J456" s="21"/>
      <c r="K456" s="703"/>
      <c r="L456" s="101"/>
      <c r="M456" s="99"/>
    </row>
    <row r="457" spans="1:13">
      <c r="A457" s="293"/>
      <c r="B457" s="293"/>
      <c r="C457" s="293"/>
      <c r="D457" s="293"/>
      <c r="E457" s="279"/>
      <c r="F457" s="21"/>
      <c r="G457" s="91"/>
      <c r="H457" s="37"/>
      <c r="I457" s="38"/>
      <c r="J457" s="69"/>
      <c r="K457" s="702"/>
      <c r="L457" s="101"/>
      <c r="M457" s="99"/>
    </row>
    <row r="458" spans="1:13">
      <c r="A458" s="4"/>
      <c r="B458" s="10"/>
      <c r="C458" s="10"/>
      <c r="D458" s="10"/>
      <c r="E458" s="280"/>
      <c r="F458" s="21"/>
      <c r="G458" s="91"/>
      <c r="H458" s="70"/>
      <c r="I458" s="34"/>
      <c r="J458" s="70"/>
      <c r="K458" s="45"/>
      <c r="L458" s="101"/>
      <c r="M458" s="99"/>
    </row>
    <row r="459" spans="1:13">
      <c r="A459" s="4"/>
      <c r="B459" s="10"/>
      <c r="C459" s="10"/>
      <c r="D459" s="10"/>
      <c r="E459" s="280"/>
      <c r="F459" s="21"/>
      <c r="G459" s="91"/>
      <c r="H459" s="70"/>
      <c r="I459" s="34"/>
      <c r="J459" s="70"/>
      <c r="K459" s="45"/>
      <c r="L459" s="101"/>
      <c r="M459" s="99"/>
    </row>
    <row r="460" spans="1:13">
      <c r="A460" s="10"/>
      <c r="B460" s="10"/>
      <c r="C460" s="10"/>
      <c r="D460" s="10"/>
      <c r="E460" s="278"/>
      <c r="F460" s="41"/>
      <c r="G460" s="91"/>
      <c r="H460" s="37"/>
      <c r="I460" s="32"/>
      <c r="J460" s="21"/>
      <c r="K460" s="703"/>
      <c r="L460" s="101"/>
      <c r="M460" s="99"/>
    </row>
    <row r="461" spans="1:13">
      <c r="A461" s="9"/>
      <c r="B461" s="10"/>
      <c r="C461" s="10"/>
      <c r="D461" s="10"/>
      <c r="E461" s="640"/>
      <c r="F461" s="41"/>
      <c r="G461" s="91"/>
      <c r="H461" s="37"/>
      <c r="I461" s="32"/>
      <c r="J461" s="21"/>
      <c r="K461" s="703"/>
      <c r="L461" s="101"/>
      <c r="M461" s="99"/>
    </row>
    <row r="462" spans="1:13">
      <c r="A462" s="9"/>
      <c r="B462" s="10"/>
      <c r="C462" s="10"/>
      <c r="D462" s="10"/>
      <c r="E462" s="641"/>
      <c r="F462" s="41"/>
      <c r="G462" s="91"/>
      <c r="H462" s="71"/>
      <c r="I462" s="62"/>
      <c r="J462" s="61"/>
      <c r="K462" s="703"/>
      <c r="L462" s="101"/>
      <c r="M462" s="99"/>
    </row>
    <row r="463" spans="1:13">
      <c r="A463" s="11"/>
      <c r="B463" s="10"/>
      <c r="C463" s="10"/>
      <c r="D463" s="10"/>
      <c r="E463" s="55"/>
      <c r="F463" s="53"/>
      <c r="G463" s="67"/>
      <c r="H463" s="55"/>
      <c r="I463" s="45"/>
      <c r="J463" s="44"/>
      <c r="K463" s="45"/>
      <c r="L463" s="101"/>
      <c r="M463" s="99"/>
    </row>
    <row r="464" spans="1:13">
      <c r="A464" s="4"/>
      <c r="B464" s="10"/>
      <c r="C464" s="10"/>
      <c r="D464" s="10"/>
      <c r="E464" s="280"/>
      <c r="F464" s="28"/>
      <c r="G464" s="67"/>
      <c r="H464" s="72"/>
      <c r="I464" s="18"/>
      <c r="J464" s="72"/>
      <c r="K464" s="45"/>
      <c r="L464" s="101"/>
      <c r="M464" s="99"/>
    </row>
    <row r="465" spans="1:13">
      <c r="A465" s="4"/>
      <c r="B465" s="10"/>
      <c r="C465" s="10"/>
      <c r="D465" s="10"/>
      <c r="E465" s="280"/>
      <c r="F465" s="28"/>
      <c r="G465" s="67"/>
      <c r="H465" s="8"/>
      <c r="I465" s="18"/>
      <c r="J465" s="72"/>
      <c r="K465" s="45"/>
      <c r="L465" s="101"/>
      <c r="M465" s="99"/>
    </row>
    <row r="466" spans="1:13">
      <c r="A466" s="4"/>
      <c r="B466" s="10"/>
      <c r="C466" s="10"/>
      <c r="D466" s="10"/>
      <c r="E466" s="280"/>
      <c r="F466" s="28"/>
      <c r="G466" s="67"/>
      <c r="H466" s="7"/>
      <c r="I466" s="18"/>
      <c r="J466" s="7"/>
      <c r="K466" s="45"/>
      <c r="L466" s="101"/>
      <c r="M466" s="99"/>
    </row>
    <row r="467" spans="1:13">
      <c r="A467" s="10"/>
      <c r="B467" s="10"/>
      <c r="C467" s="10"/>
      <c r="D467" s="10"/>
      <c r="E467" s="279"/>
      <c r="F467" s="41"/>
      <c r="G467" s="67"/>
      <c r="H467" s="7"/>
      <c r="I467" s="20"/>
      <c r="J467" s="6"/>
      <c r="K467" s="45"/>
      <c r="L467" s="101"/>
      <c r="M467" s="99"/>
    </row>
    <row r="468" spans="1:13">
      <c r="A468" s="61"/>
      <c r="B468" s="10"/>
      <c r="C468" s="10"/>
      <c r="D468" s="10"/>
      <c r="E468" s="279"/>
      <c r="F468" s="41"/>
      <c r="G468" s="91"/>
      <c r="H468" s="37"/>
      <c r="I468" s="32"/>
      <c r="J468" s="21"/>
      <c r="K468" s="45"/>
      <c r="L468" s="101"/>
      <c r="M468" s="99"/>
    </row>
    <row r="469" spans="1:13">
      <c r="A469" s="61"/>
      <c r="B469" s="10"/>
      <c r="C469" s="10"/>
      <c r="D469" s="10"/>
      <c r="E469" s="279"/>
      <c r="F469" s="41"/>
      <c r="G469" s="91"/>
      <c r="H469" s="37"/>
      <c r="I469" s="32"/>
      <c r="J469" s="21"/>
      <c r="K469" s="45"/>
      <c r="L469" s="101"/>
      <c r="M469" s="99"/>
    </row>
    <row r="470" spans="1:13">
      <c r="A470" s="9"/>
      <c r="B470" s="10"/>
      <c r="C470" s="10"/>
      <c r="D470" s="10"/>
      <c r="E470" s="54"/>
      <c r="F470" s="41"/>
      <c r="G470" s="67"/>
      <c r="H470" s="55"/>
      <c r="I470" s="45"/>
      <c r="J470" s="44"/>
      <c r="K470" s="45"/>
      <c r="L470" s="101"/>
      <c r="M470" s="99"/>
    </row>
    <row r="471" spans="1:13">
      <c r="A471" s="11"/>
      <c r="B471" s="10"/>
      <c r="C471" s="10"/>
      <c r="D471" s="10"/>
      <c r="E471" s="55"/>
      <c r="F471" s="61"/>
      <c r="G471" s="91"/>
      <c r="H471" s="71"/>
      <c r="I471" s="62"/>
      <c r="J471" s="61"/>
      <c r="K471" s="45"/>
      <c r="L471" s="101"/>
      <c r="M471" s="99"/>
    </row>
    <row r="472" spans="1:13">
      <c r="A472" s="4"/>
      <c r="B472" s="4"/>
      <c r="C472" s="4"/>
      <c r="D472" s="10"/>
      <c r="E472" s="278"/>
      <c r="F472" s="40"/>
      <c r="G472" s="91"/>
      <c r="H472" s="48"/>
      <c r="I472" s="49"/>
      <c r="J472" s="48"/>
      <c r="K472" s="703"/>
      <c r="L472" s="101"/>
      <c r="M472" s="99"/>
    </row>
    <row r="473" spans="1:13" ht="27" customHeight="1">
      <c r="A473" s="4"/>
      <c r="B473" s="4"/>
      <c r="C473" s="4"/>
      <c r="D473" s="10"/>
      <c r="E473" s="278"/>
      <c r="F473" s="40"/>
      <c r="G473" s="91"/>
      <c r="H473" s="48"/>
      <c r="I473" s="49"/>
      <c r="J473" s="48"/>
      <c r="K473" s="703"/>
      <c r="L473" s="101"/>
      <c r="M473" s="99"/>
    </row>
    <row r="474" spans="1:13" ht="15" customHeight="1">
      <c r="A474" s="73"/>
      <c r="B474" s="10"/>
      <c r="C474" s="10"/>
      <c r="D474" s="10"/>
      <c r="E474" s="71"/>
      <c r="F474" s="41"/>
      <c r="G474" s="91"/>
      <c r="H474" s="71"/>
      <c r="I474" s="62"/>
      <c r="J474" s="61"/>
      <c r="K474" s="703"/>
      <c r="L474" s="101"/>
      <c r="M474" s="99"/>
    </row>
    <row r="475" spans="1:13">
      <c r="A475" s="73"/>
      <c r="B475" s="10"/>
      <c r="C475" s="10"/>
      <c r="D475" s="10"/>
      <c r="E475" s="641"/>
      <c r="F475" s="41"/>
      <c r="G475" s="96"/>
      <c r="H475" s="61"/>
      <c r="I475" s="68"/>
      <c r="J475" s="61"/>
      <c r="K475" s="703"/>
      <c r="L475" s="101"/>
      <c r="M475" s="99"/>
    </row>
    <row r="476" spans="1:13">
      <c r="A476" s="73"/>
      <c r="B476" s="10"/>
      <c r="C476" s="10"/>
      <c r="D476" s="10"/>
      <c r="E476" s="55"/>
      <c r="F476" s="61"/>
      <c r="G476" s="91"/>
      <c r="H476" s="61"/>
      <c r="I476" s="68"/>
      <c r="J476" s="61"/>
      <c r="K476" s="703"/>
      <c r="L476" s="101"/>
      <c r="M476" s="99"/>
    </row>
    <row r="477" spans="1:13">
      <c r="A477" s="11"/>
      <c r="B477" s="10"/>
      <c r="C477" s="10"/>
      <c r="D477" s="10"/>
      <c r="E477" s="55"/>
      <c r="F477" s="61"/>
      <c r="G477" s="91"/>
      <c r="H477" s="71"/>
      <c r="I477" s="62"/>
      <c r="J477" s="61"/>
      <c r="K477" s="45"/>
      <c r="L477" s="101"/>
      <c r="M477" s="99"/>
    </row>
    <row r="478" spans="1:13">
      <c r="A478" s="293"/>
      <c r="B478" s="293"/>
      <c r="C478" s="293"/>
      <c r="D478" s="293"/>
      <c r="E478" s="278"/>
      <c r="F478" s="40"/>
      <c r="G478" s="91"/>
      <c r="H478" s="37"/>
      <c r="I478" s="49"/>
      <c r="J478" s="48"/>
      <c r="K478" s="703"/>
      <c r="L478" s="101"/>
      <c r="M478" s="99"/>
    </row>
    <row r="479" spans="1:13">
      <c r="A479" s="73"/>
      <c r="B479" s="10"/>
      <c r="C479" s="10"/>
      <c r="D479" s="10"/>
      <c r="E479" s="55"/>
      <c r="F479" s="61"/>
      <c r="G479" s="91"/>
      <c r="H479" s="71"/>
      <c r="I479" s="62"/>
      <c r="J479" s="61"/>
      <c r="K479" s="703"/>
      <c r="L479" s="101"/>
      <c r="M479" s="99"/>
    </row>
    <row r="480" spans="1:13">
      <c r="A480" s="11"/>
      <c r="B480" s="10"/>
      <c r="C480" s="10"/>
      <c r="D480" s="10"/>
      <c r="E480" s="55"/>
      <c r="F480" s="73"/>
      <c r="G480" s="67"/>
      <c r="H480" s="74"/>
      <c r="I480" s="45"/>
      <c r="J480" s="75"/>
      <c r="K480" s="45"/>
      <c r="L480" s="101"/>
      <c r="M480" s="99"/>
    </row>
    <row r="481" spans="1:13">
      <c r="A481" s="4"/>
      <c r="B481" s="4"/>
      <c r="C481" s="4"/>
      <c r="D481" s="4"/>
      <c r="E481" s="280"/>
      <c r="F481" s="4"/>
      <c r="G481" s="67"/>
      <c r="H481" s="6"/>
      <c r="I481" s="29"/>
      <c r="J481" s="6"/>
      <c r="K481" s="45"/>
      <c r="L481" s="101"/>
      <c r="M481" s="99"/>
    </row>
    <row r="482" spans="1:13">
      <c r="A482" s="4"/>
      <c r="B482" s="4"/>
      <c r="C482" s="4"/>
      <c r="D482" s="4"/>
      <c r="E482" s="280"/>
      <c r="F482" s="24"/>
      <c r="G482" s="67"/>
      <c r="H482" s="4"/>
      <c r="I482" s="29"/>
      <c r="J482" s="4"/>
      <c r="K482" s="45"/>
      <c r="L482" s="101"/>
      <c r="M482" s="99"/>
    </row>
    <row r="483" spans="1:13">
      <c r="A483" s="66"/>
      <c r="B483" s="10"/>
      <c r="C483" s="10"/>
      <c r="D483" s="10"/>
      <c r="E483" s="55"/>
      <c r="F483" s="76"/>
      <c r="G483" s="67"/>
      <c r="H483" s="75"/>
      <c r="I483" s="45"/>
      <c r="J483" s="75"/>
      <c r="K483" s="45"/>
      <c r="L483" s="101"/>
      <c r="M483" s="99"/>
    </row>
    <row r="484" spans="1:13">
      <c r="A484" s="11"/>
      <c r="B484" s="10"/>
      <c r="C484" s="10"/>
      <c r="D484" s="10"/>
      <c r="E484" s="55"/>
      <c r="F484" s="76"/>
      <c r="G484" s="67"/>
      <c r="H484" s="75"/>
      <c r="I484" s="45"/>
      <c r="J484" s="75"/>
      <c r="K484" s="45"/>
      <c r="L484" s="101"/>
      <c r="M484" s="99"/>
    </row>
    <row r="485" spans="1:13">
      <c r="A485" s="11"/>
      <c r="B485" s="10"/>
      <c r="C485" s="10"/>
      <c r="D485" s="10"/>
      <c r="E485" s="55"/>
      <c r="F485" s="61"/>
      <c r="G485" s="91"/>
      <c r="H485" s="61"/>
      <c r="I485" s="62"/>
      <c r="J485" s="61"/>
      <c r="K485" s="45"/>
      <c r="L485" s="101"/>
      <c r="M485" s="99"/>
    </row>
    <row r="486" spans="1:13">
      <c r="A486" s="11"/>
      <c r="B486" s="10"/>
      <c r="C486" s="10"/>
      <c r="D486" s="10"/>
      <c r="E486" s="55"/>
      <c r="F486" s="76"/>
      <c r="G486" s="67"/>
      <c r="H486" s="75"/>
      <c r="I486" s="45"/>
      <c r="J486" s="75"/>
      <c r="K486" s="45"/>
      <c r="L486" s="101"/>
      <c r="M486" s="99"/>
    </row>
    <row r="487" spans="1:13">
      <c r="A487" s="4"/>
      <c r="B487" s="10"/>
      <c r="C487" s="10"/>
      <c r="D487" s="10"/>
      <c r="E487" s="278"/>
      <c r="F487" s="40"/>
      <c r="G487" s="91"/>
      <c r="H487" s="294"/>
      <c r="I487" s="294"/>
      <c r="J487" s="48"/>
      <c r="K487" s="703"/>
      <c r="L487" s="101"/>
      <c r="M487" s="99"/>
    </row>
    <row r="488" spans="1:13">
      <c r="A488" s="4"/>
      <c r="B488" s="10"/>
      <c r="C488" s="10"/>
      <c r="D488" s="10"/>
      <c r="E488" s="278"/>
      <c r="F488" s="40"/>
      <c r="G488" s="91"/>
      <c r="H488" s="294"/>
      <c r="I488" s="294"/>
      <c r="J488" s="48"/>
      <c r="K488" s="703"/>
      <c r="L488" s="101"/>
      <c r="M488" s="99"/>
    </row>
    <row r="489" spans="1:13">
      <c r="A489" s="4"/>
      <c r="B489" s="10"/>
      <c r="C489" s="10"/>
      <c r="D489" s="10"/>
      <c r="E489" s="278"/>
      <c r="F489" s="40"/>
      <c r="G489" s="91"/>
      <c r="H489" s="294"/>
      <c r="I489" s="294"/>
      <c r="J489" s="48"/>
      <c r="K489" s="703"/>
      <c r="L489" s="101"/>
      <c r="M489" s="99"/>
    </row>
    <row r="490" spans="1:13">
      <c r="A490" s="4"/>
      <c r="B490" s="10"/>
      <c r="C490" s="10"/>
      <c r="D490" s="10"/>
      <c r="E490" s="278"/>
      <c r="F490" s="40"/>
      <c r="G490" s="91"/>
      <c r="H490" s="294"/>
      <c r="I490" s="294"/>
      <c r="J490" s="77"/>
      <c r="K490" s="703"/>
      <c r="L490" s="101"/>
      <c r="M490" s="99"/>
    </row>
    <row r="491" spans="1:13">
      <c r="A491" s="4"/>
      <c r="B491" s="10"/>
      <c r="C491" s="10"/>
      <c r="D491" s="10"/>
      <c r="E491" s="278"/>
      <c r="F491" s="40"/>
      <c r="G491" s="91"/>
      <c r="H491" s="294"/>
      <c r="I491" s="294"/>
      <c r="J491" s="77"/>
      <c r="K491" s="703"/>
      <c r="L491" s="101"/>
      <c r="M491" s="99"/>
    </row>
    <row r="492" spans="1:13">
      <c r="A492" s="4"/>
      <c r="B492" s="10"/>
      <c r="C492" s="10"/>
      <c r="D492" s="10"/>
      <c r="E492" s="278"/>
      <c r="F492" s="40"/>
      <c r="G492" s="91"/>
      <c r="H492" s="294"/>
      <c r="I492" s="294"/>
      <c r="J492" s="77"/>
      <c r="K492" s="703"/>
      <c r="L492" s="101"/>
      <c r="M492" s="99"/>
    </row>
    <row r="493" spans="1:13">
      <c r="A493" s="4"/>
      <c r="B493" s="10"/>
      <c r="C493" s="10"/>
      <c r="D493" s="10"/>
      <c r="E493" s="278"/>
      <c r="F493" s="40"/>
      <c r="G493" s="91"/>
      <c r="H493" s="294"/>
      <c r="I493" s="294"/>
      <c r="J493" s="77"/>
      <c r="K493" s="703"/>
      <c r="L493" s="101"/>
      <c r="M493" s="99"/>
    </row>
    <row r="494" spans="1:13">
      <c r="A494" s="73"/>
      <c r="B494" s="10"/>
      <c r="C494" s="10"/>
      <c r="D494" s="10"/>
      <c r="E494" s="55"/>
      <c r="F494" s="76"/>
      <c r="G494" s="67"/>
      <c r="H494" s="75"/>
      <c r="I494" s="45"/>
      <c r="J494" s="74"/>
      <c r="K494" s="45"/>
      <c r="L494" s="101"/>
      <c r="M494" s="99"/>
    </row>
    <row r="495" spans="1:13">
      <c r="A495" s="9"/>
      <c r="B495" s="10"/>
      <c r="C495" s="10"/>
      <c r="D495" s="10"/>
      <c r="E495" s="55"/>
      <c r="F495" s="46"/>
      <c r="G495" s="67"/>
      <c r="H495" s="44"/>
      <c r="I495" s="17"/>
      <c r="J495" s="55"/>
      <c r="K495" s="45"/>
      <c r="L495" s="101"/>
      <c r="M495" s="99"/>
    </row>
    <row r="496" spans="1:13">
      <c r="A496" s="4"/>
      <c r="B496" s="10"/>
      <c r="C496" s="10"/>
      <c r="D496" s="10"/>
      <c r="E496" s="278"/>
      <c r="F496" s="40"/>
      <c r="G496" s="91"/>
      <c r="H496" s="48"/>
      <c r="I496" s="49"/>
      <c r="J496" s="77"/>
      <c r="K496" s="703"/>
      <c r="L496" s="101"/>
      <c r="M496" s="99"/>
    </row>
    <row r="497" spans="1:13">
      <c r="A497" s="4"/>
      <c r="B497" s="10"/>
      <c r="C497" s="10"/>
      <c r="D497" s="10"/>
      <c r="E497" s="278"/>
      <c r="F497" s="40"/>
      <c r="G497" s="91"/>
      <c r="H497" s="48"/>
      <c r="I497" s="49"/>
      <c r="J497" s="77"/>
      <c r="K497" s="703"/>
      <c r="L497" s="101"/>
      <c r="M497" s="99"/>
    </row>
    <row r="498" spans="1:13">
      <c r="A498" s="4"/>
      <c r="B498" s="10"/>
      <c r="C498" s="10"/>
      <c r="D498" s="10"/>
      <c r="E498" s="55"/>
      <c r="F498" s="46"/>
      <c r="G498" s="67"/>
      <c r="H498" s="65"/>
      <c r="I498" s="19"/>
      <c r="J498" s="55"/>
      <c r="K498" s="45"/>
      <c r="L498" s="101"/>
      <c r="M498" s="99"/>
    </row>
    <row r="499" spans="1:13">
      <c r="A499" s="4"/>
      <c r="B499" s="10"/>
      <c r="C499" s="10"/>
      <c r="D499" s="10"/>
      <c r="E499" s="278"/>
      <c r="F499" s="40"/>
      <c r="G499" s="91"/>
      <c r="H499" s="48"/>
      <c r="I499" s="49"/>
      <c r="J499" s="77"/>
      <c r="K499" s="703"/>
      <c r="L499" s="101"/>
      <c r="M499" s="99"/>
    </row>
    <row r="500" spans="1:13">
      <c r="A500" s="4"/>
      <c r="B500" s="10"/>
      <c r="C500" s="10"/>
      <c r="D500" s="10"/>
      <c r="E500" s="278"/>
      <c r="F500" s="40"/>
      <c r="G500" s="91"/>
      <c r="H500" s="48"/>
      <c r="I500" s="49"/>
      <c r="J500" s="77"/>
      <c r="K500" s="703"/>
      <c r="L500" s="101"/>
      <c r="M500" s="99"/>
    </row>
    <row r="501" spans="1:13">
      <c r="A501" s="4"/>
      <c r="B501" s="10"/>
      <c r="C501" s="10"/>
      <c r="D501" s="10"/>
      <c r="E501" s="278"/>
      <c r="F501" s="40"/>
      <c r="G501" s="91"/>
      <c r="H501" s="48"/>
      <c r="I501" s="49"/>
      <c r="J501" s="77"/>
      <c r="K501" s="703"/>
      <c r="L501" s="101"/>
      <c r="M501" s="99"/>
    </row>
    <row r="502" spans="1:13">
      <c r="A502" s="4"/>
      <c r="B502" s="10"/>
      <c r="C502" s="10"/>
      <c r="D502" s="10"/>
      <c r="E502" s="278"/>
      <c r="F502" s="40"/>
      <c r="G502" s="91"/>
      <c r="H502" s="48"/>
      <c r="I502" s="49"/>
      <c r="J502" s="77"/>
      <c r="K502" s="703"/>
      <c r="L502" s="101"/>
      <c r="M502" s="99"/>
    </row>
    <row r="503" spans="1:13">
      <c r="A503" s="61"/>
      <c r="B503" s="10"/>
      <c r="C503" s="10"/>
      <c r="D503" s="10"/>
      <c r="E503" s="54"/>
      <c r="F503" s="76"/>
      <c r="G503" s="67"/>
      <c r="H503" s="75"/>
      <c r="I503" s="45"/>
      <c r="J503" s="75"/>
      <c r="K503" s="45"/>
      <c r="L503" s="101"/>
      <c r="M503" s="99"/>
    </row>
    <row r="504" spans="1:13">
      <c r="A504" s="61"/>
      <c r="B504" s="10"/>
      <c r="C504" s="10"/>
      <c r="D504" s="10"/>
      <c r="E504" s="54"/>
      <c r="F504" s="76"/>
      <c r="G504" s="67"/>
      <c r="H504" s="75"/>
      <c r="I504" s="45"/>
      <c r="J504" s="75"/>
      <c r="K504" s="45"/>
      <c r="L504" s="101"/>
      <c r="M504" s="99"/>
    </row>
    <row r="505" spans="1:13">
      <c r="A505" s="61"/>
      <c r="B505" s="10"/>
      <c r="C505" s="10"/>
      <c r="D505" s="10"/>
      <c r="E505" s="54"/>
      <c r="F505" s="76"/>
      <c r="G505" s="67"/>
      <c r="H505" s="75"/>
      <c r="I505" s="45"/>
      <c r="J505" s="75"/>
      <c r="K505" s="45"/>
      <c r="L505" s="101"/>
      <c r="M505" s="99"/>
    </row>
    <row r="506" spans="1:13">
      <c r="A506" s="11"/>
      <c r="B506" s="10"/>
      <c r="C506" s="10"/>
      <c r="D506" s="10"/>
      <c r="E506" s="55"/>
      <c r="F506" s="53"/>
      <c r="G506" s="67"/>
      <c r="H506" s="44"/>
      <c r="I506" s="45"/>
      <c r="J506" s="44"/>
      <c r="K506" s="45"/>
      <c r="L506" s="101"/>
      <c r="M506" s="99"/>
    </row>
    <row r="507" spans="1:13">
      <c r="A507" s="4"/>
      <c r="B507" s="10"/>
      <c r="C507" s="10"/>
      <c r="D507" s="10"/>
      <c r="E507" s="278"/>
      <c r="F507" s="40"/>
      <c r="G507" s="91"/>
      <c r="H507" s="37"/>
      <c r="I507" s="49"/>
      <c r="J507" s="77"/>
      <c r="K507" s="703"/>
      <c r="L507" s="101"/>
      <c r="M507" s="99"/>
    </row>
    <row r="508" spans="1:13">
      <c r="A508" s="4"/>
      <c r="B508" s="10"/>
      <c r="C508" s="10"/>
      <c r="D508" s="10"/>
      <c r="E508" s="278"/>
      <c r="F508" s="40"/>
      <c r="G508" s="91"/>
      <c r="H508" s="37"/>
      <c r="I508" s="49"/>
      <c r="J508" s="77"/>
      <c r="K508" s="703"/>
      <c r="L508" s="101"/>
      <c r="M508" s="99"/>
    </row>
    <row r="509" spans="1:13">
      <c r="A509" s="4"/>
      <c r="B509" s="10"/>
      <c r="C509" s="10"/>
      <c r="D509" s="10"/>
      <c r="E509" s="278"/>
      <c r="F509" s="40"/>
      <c r="G509" s="91"/>
      <c r="H509" s="48"/>
      <c r="I509" s="49"/>
      <c r="J509" s="77"/>
      <c r="K509" s="703"/>
      <c r="L509" s="101"/>
      <c r="M509" s="99"/>
    </row>
    <row r="510" spans="1:13">
      <c r="A510" s="10"/>
      <c r="B510" s="10"/>
      <c r="C510" s="10"/>
      <c r="D510" s="10"/>
      <c r="E510" s="54"/>
      <c r="F510" s="41"/>
      <c r="G510" s="67"/>
      <c r="H510" s="44"/>
      <c r="I510" s="19"/>
      <c r="J510" s="55"/>
      <c r="K510" s="45"/>
      <c r="L510" s="101"/>
      <c r="M510" s="99"/>
    </row>
    <row r="511" spans="1:13">
      <c r="A511" s="61"/>
      <c r="B511" s="10"/>
      <c r="C511" s="10"/>
      <c r="D511" s="10"/>
      <c r="E511" s="54"/>
      <c r="F511" s="41"/>
      <c r="G511" s="67"/>
      <c r="H511" s="44"/>
      <c r="I511" s="45"/>
      <c r="J511" s="44"/>
      <c r="K511" s="45"/>
      <c r="L511" s="101"/>
      <c r="M511" s="99"/>
    </row>
    <row r="512" spans="1:13">
      <c r="A512" s="61"/>
      <c r="B512" s="10"/>
      <c r="C512" s="10"/>
      <c r="D512" s="10"/>
      <c r="E512" s="54"/>
      <c r="F512" s="41"/>
      <c r="G512" s="67"/>
      <c r="H512" s="44"/>
      <c r="I512" s="45"/>
      <c r="J512" s="44"/>
      <c r="K512" s="45"/>
      <c r="L512" s="101"/>
      <c r="M512" s="99"/>
    </row>
    <row r="513" spans="1:13">
      <c r="A513" s="61"/>
      <c r="B513" s="10"/>
      <c r="C513" s="10"/>
      <c r="D513" s="10"/>
      <c r="E513" s="54"/>
      <c r="F513" s="41"/>
      <c r="G513" s="67"/>
      <c r="H513" s="44"/>
      <c r="I513" s="45"/>
      <c r="J513" s="44"/>
      <c r="K513" s="45"/>
      <c r="L513" s="101"/>
      <c r="M513" s="99"/>
    </row>
    <row r="514" spans="1:13">
      <c r="A514" s="11"/>
      <c r="B514" s="10"/>
      <c r="C514" s="10"/>
      <c r="D514" s="10"/>
      <c r="E514" s="55"/>
      <c r="F514" s="73"/>
      <c r="G514" s="67"/>
      <c r="H514" s="75"/>
      <c r="I514" s="45"/>
      <c r="J514" s="75"/>
      <c r="K514" s="45"/>
      <c r="L514" s="101"/>
      <c r="M514" s="99"/>
    </row>
    <row r="515" spans="1:13" ht="27" customHeight="1">
      <c r="A515" s="4"/>
      <c r="B515" s="10"/>
      <c r="C515" s="10"/>
      <c r="D515" s="10"/>
      <c r="E515" s="278"/>
      <c r="F515" s="40"/>
      <c r="G515" s="91"/>
      <c r="H515" s="48"/>
      <c r="I515" s="49"/>
      <c r="J515" s="48"/>
      <c r="K515" s="703"/>
      <c r="L515" s="101"/>
      <c r="M515" s="99"/>
    </row>
    <row r="516" spans="1:13" ht="15" customHeight="1">
      <c r="A516" s="4"/>
      <c r="B516" s="10"/>
      <c r="C516" s="10"/>
      <c r="D516" s="10"/>
      <c r="E516" s="278"/>
      <c r="F516" s="40"/>
      <c r="G516" s="91"/>
      <c r="H516" s="48"/>
      <c r="I516" s="49"/>
      <c r="J516" s="48"/>
      <c r="K516" s="703"/>
      <c r="L516" s="101"/>
      <c r="M516" s="99"/>
    </row>
    <row r="517" spans="1:13" ht="27" customHeight="1">
      <c r="A517" s="10"/>
      <c r="B517" s="10"/>
      <c r="C517" s="10"/>
      <c r="D517" s="10"/>
      <c r="E517" s="55"/>
      <c r="F517" s="10"/>
      <c r="G517" s="67"/>
      <c r="H517" s="10"/>
      <c r="I517" s="19"/>
      <c r="J517" s="10"/>
      <c r="K517" s="45"/>
      <c r="L517" s="101"/>
      <c r="M517" s="99"/>
    </row>
    <row r="518" spans="1:13" ht="27.75" customHeight="1">
      <c r="A518" s="11"/>
      <c r="B518" s="10"/>
      <c r="C518" s="10"/>
      <c r="D518" s="10"/>
      <c r="E518" s="55"/>
      <c r="F518" s="46"/>
      <c r="G518" s="63"/>
      <c r="H518" s="44"/>
      <c r="I518" s="19"/>
      <c r="J518" s="78"/>
      <c r="K518" s="45"/>
      <c r="L518" s="101"/>
      <c r="M518" s="99"/>
    </row>
    <row r="519" spans="1:13" ht="27.75" customHeight="1">
      <c r="A519" s="11"/>
      <c r="B519" s="10"/>
      <c r="C519" s="10"/>
      <c r="D519" s="10"/>
      <c r="E519" s="55"/>
      <c r="F519" s="46"/>
      <c r="G519" s="63"/>
      <c r="H519" s="44"/>
      <c r="I519" s="19"/>
      <c r="J519" s="78"/>
      <c r="K519" s="45"/>
      <c r="L519" s="101"/>
      <c r="M519" s="99"/>
    </row>
    <row r="520" spans="1:13">
      <c r="A520" s="11"/>
      <c r="B520" s="10"/>
      <c r="C520" s="10"/>
      <c r="D520" s="10"/>
      <c r="E520" s="55"/>
      <c r="F520" s="46"/>
      <c r="G520" s="63"/>
      <c r="H520" s="44"/>
      <c r="I520" s="19"/>
      <c r="J520" s="78"/>
      <c r="K520" s="45"/>
      <c r="L520" s="101"/>
      <c r="M520" s="99"/>
    </row>
    <row r="521" spans="1:13">
      <c r="A521" s="293"/>
      <c r="B521" s="293"/>
      <c r="C521" s="293"/>
      <c r="D521" s="293"/>
      <c r="E521" s="278"/>
      <c r="F521" s="40"/>
      <c r="G521" s="91"/>
      <c r="H521" s="294"/>
      <c r="I521" s="294"/>
      <c r="J521" s="77"/>
      <c r="K521" s="703"/>
      <c r="L521" s="101"/>
      <c r="M521" s="99"/>
    </row>
    <row r="522" spans="1:13">
      <c r="A522" s="4"/>
      <c r="B522" s="10"/>
      <c r="C522" s="10"/>
      <c r="D522" s="10"/>
      <c r="E522" s="278"/>
      <c r="F522" s="40"/>
      <c r="G522" s="91"/>
      <c r="H522" s="294"/>
      <c r="I522" s="294"/>
      <c r="J522" s="77"/>
      <c r="K522" s="703"/>
      <c r="L522" s="101"/>
      <c r="M522" s="99"/>
    </row>
    <row r="523" spans="1:13">
      <c r="A523" s="293"/>
      <c r="B523" s="293"/>
      <c r="C523" s="293"/>
      <c r="D523" s="293"/>
      <c r="E523" s="278"/>
      <c r="F523" s="40"/>
      <c r="G523" s="91"/>
      <c r="H523" s="294"/>
      <c r="I523" s="294"/>
      <c r="J523" s="77"/>
      <c r="K523" s="703"/>
      <c r="L523" s="101"/>
      <c r="M523" s="99"/>
    </row>
    <row r="524" spans="1:13" ht="15" customHeight="1">
      <c r="A524" s="293"/>
      <c r="B524" s="293"/>
      <c r="C524" s="293"/>
      <c r="D524" s="293"/>
      <c r="E524" s="278"/>
      <c r="F524" s="40"/>
      <c r="G524" s="91"/>
      <c r="H524" s="294"/>
      <c r="I524" s="294"/>
      <c r="J524" s="77"/>
      <c r="K524" s="703"/>
      <c r="L524" s="101"/>
      <c r="M524" s="99"/>
    </row>
    <row r="525" spans="1:13" ht="15" customHeight="1">
      <c r="A525" s="4"/>
      <c r="B525" s="10"/>
      <c r="C525" s="10"/>
      <c r="D525" s="10"/>
      <c r="E525" s="55"/>
      <c r="F525" s="10"/>
      <c r="G525" s="67"/>
      <c r="H525" s="10"/>
      <c r="I525" s="17"/>
      <c r="J525" s="10"/>
      <c r="K525" s="704"/>
      <c r="L525" s="101"/>
      <c r="M525" s="99"/>
    </row>
    <row r="526" spans="1:13">
      <c r="A526" s="11"/>
      <c r="B526" s="10"/>
      <c r="C526" s="10"/>
      <c r="D526" s="10"/>
      <c r="E526" s="55"/>
      <c r="F526" s="10"/>
      <c r="G526" s="67"/>
      <c r="H526" s="10"/>
      <c r="I526" s="17"/>
      <c r="J526" s="10"/>
      <c r="K526" s="45"/>
      <c r="L526" s="101"/>
      <c r="M526" s="99"/>
    </row>
    <row r="527" spans="1:13">
      <c r="A527" s="4"/>
      <c r="B527" s="10"/>
      <c r="C527" s="10"/>
      <c r="D527" s="10"/>
      <c r="E527" s="55"/>
      <c r="F527" s="24"/>
      <c r="G527" s="67"/>
      <c r="H527" s="10"/>
      <c r="I527" s="17"/>
      <c r="J527" s="10"/>
      <c r="K527" s="45"/>
      <c r="L527" s="101"/>
      <c r="M527" s="99"/>
    </row>
    <row r="528" spans="1:13" ht="24.75" customHeight="1">
      <c r="A528" s="10"/>
      <c r="B528" s="10"/>
      <c r="C528" s="10"/>
      <c r="D528" s="10"/>
      <c r="E528" s="280"/>
      <c r="F528" s="10"/>
      <c r="G528" s="67"/>
      <c r="H528" s="10"/>
      <c r="I528" s="17"/>
      <c r="J528" s="10"/>
      <c r="K528" s="45"/>
      <c r="L528" s="101"/>
      <c r="M528" s="99"/>
    </row>
    <row r="529" spans="1:13" ht="15" customHeight="1">
      <c r="A529" s="52"/>
      <c r="B529" s="10"/>
      <c r="C529" s="10"/>
      <c r="D529" s="10"/>
      <c r="E529" s="55"/>
      <c r="F529" s="10"/>
      <c r="G529" s="67"/>
      <c r="H529" s="10"/>
      <c r="I529" s="17"/>
      <c r="J529" s="10"/>
      <c r="K529" s="45"/>
      <c r="L529" s="101"/>
      <c r="M529" s="99"/>
    </row>
    <row r="530" spans="1:13">
      <c r="A530" s="11"/>
      <c r="B530" s="10"/>
      <c r="C530" s="10"/>
      <c r="D530" s="10"/>
      <c r="E530" s="55"/>
      <c r="F530" s="10"/>
      <c r="G530" s="67"/>
      <c r="H530" s="10"/>
      <c r="I530" s="17"/>
      <c r="J530" s="10"/>
      <c r="K530" s="45"/>
      <c r="L530" s="101"/>
      <c r="M530" s="99"/>
    </row>
    <row r="531" spans="1:13">
      <c r="A531" s="4"/>
      <c r="B531" s="10"/>
      <c r="C531" s="10"/>
      <c r="D531" s="10"/>
      <c r="E531" s="278"/>
      <c r="F531" s="40"/>
      <c r="G531" s="91"/>
      <c r="H531" s="294"/>
      <c r="I531" s="294"/>
      <c r="J531" s="79"/>
      <c r="K531" s="703"/>
      <c r="L531" s="101"/>
      <c r="M531" s="99"/>
    </row>
    <row r="532" spans="1:13" ht="15" customHeight="1">
      <c r="A532" s="4"/>
      <c r="B532" s="10"/>
      <c r="C532" s="10"/>
      <c r="D532" s="10"/>
      <c r="E532" s="278"/>
      <c r="F532" s="40"/>
      <c r="G532" s="91"/>
      <c r="H532" s="294"/>
      <c r="I532" s="294"/>
      <c r="J532" s="79"/>
      <c r="K532" s="703"/>
      <c r="L532" s="101"/>
      <c r="M532" s="99"/>
    </row>
    <row r="533" spans="1:13">
      <c r="A533" s="293"/>
      <c r="B533" s="293"/>
      <c r="C533" s="293"/>
      <c r="D533" s="293"/>
      <c r="E533" s="278"/>
      <c r="F533" s="40"/>
      <c r="G533" s="91"/>
      <c r="H533" s="294"/>
      <c r="I533" s="294"/>
      <c r="J533" s="79"/>
      <c r="K533" s="703"/>
      <c r="L533" s="101"/>
      <c r="M533" s="99"/>
    </row>
    <row r="534" spans="1:13">
      <c r="A534" s="9"/>
      <c r="B534" s="10"/>
      <c r="C534" s="10"/>
      <c r="D534" s="10"/>
      <c r="E534" s="55"/>
      <c r="F534" s="10"/>
      <c r="G534" s="67"/>
      <c r="H534" s="10"/>
      <c r="I534" s="17"/>
      <c r="J534" s="10"/>
      <c r="K534" s="705"/>
      <c r="L534" s="101"/>
      <c r="M534" s="99"/>
    </row>
    <row r="535" spans="1:13">
      <c r="A535" s="11"/>
      <c r="B535" s="10"/>
      <c r="C535" s="10"/>
      <c r="D535" s="10"/>
      <c r="E535" s="55"/>
      <c r="F535" s="10"/>
      <c r="G535" s="67"/>
      <c r="H535" s="10"/>
      <c r="I535" s="19"/>
      <c r="J535" s="10"/>
      <c r="K535" s="45"/>
      <c r="L535" s="101"/>
      <c r="M535" s="99"/>
    </row>
    <row r="536" spans="1:13">
      <c r="A536" s="4"/>
      <c r="B536" s="10"/>
      <c r="C536" s="10"/>
      <c r="D536" s="10"/>
      <c r="E536" s="278"/>
      <c r="F536" s="40"/>
      <c r="G536" s="91"/>
      <c r="H536" s="294"/>
      <c r="I536" s="294"/>
      <c r="J536" s="79"/>
      <c r="K536" s="703"/>
      <c r="L536" s="101"/>
      <c r="M536" s="99"/>
    </row>
    <row r="537" spans="1:13" ht="15" customHeight="1">
      <c r="A537" s="4"/>
      <c r="B537" s="10"/>
      <c r="C537" s="10"/>
      <c r="D537" s="10"/>
      <c r="E537" s="278"/>
      <c r="F537" s="40"/>
      <c r="G537" s="91"/>
      <c r="H537" s="294"/>
      <c r="I537" s="294"/>
      <c r="J537" s="79"/>
      <c r="K537" s="703"/>
      <c r="L537" s="101"/>
      <c r="M537" s="99"/>
    </row>
    <row r="538" spans="1:13" ht="27" customHeight="1">
      <c r="A538" s="4"/>
      <c r="B538" s="10"/>
      <c r="C538" s="10"/>
      <c r="D538" s="10"/>
      <c r="E538" s="278"/>
      <c r="F538" s="40"/>
      <c r="G538" s="91"/>
      <c r="H538" s="294"/>
      <c r="I538" s="294"/>
      <c r="J538" s="79"/>
      <c r="K538" s="703"/>
      <c r="L538" s="101"/>
      <c r="M538" s="99"/>
    </row>
    <row r="539" spans="1:13">
      <c r="A539" s="4"/>
      <c r="B539" s="10"/>
      <c r="C539" s="10"/>
      <c r="D539" s="10"/>
      <c r="E539" s="278"/>
      <c r="F539" s="40"/>
      <c r="G539" s="91"/>
      <c r="H539" s="294"/>
      <c r="I539" s="294"/>
      <c r="J539" s="79"/>
      <c r="K539" s="703"/>
      <c r="L539" s="101"/>
      <c r="M539" s="99"/>
    </row>
    <row r="540" spans="1:13">
      <c r="A540" s="10"/>
      <c r="B540" s="10"/>
      <c r="C540" s="10"/>
      <c r="D540" s="10"/>
      <c r="E540" s="55"/>
      <c r="F540" s="41"/>
      <c r="G540" s="67"/>
      <c r="H540" s="10"/>
      <c r="I540" s="17"/>
      <c r="J540" s="10"/>
      <c r="K540" s="45"/>
      <c r="L540" s="101"/>
      <c r="M540" s="99"/>
    </row>
    <row r="541" spans="1:13">
      <c r="A541" s="10"/>
      <c r="B541" s="10"/>
      <c r="C541" s="10"/>
      <c r="D541" s="10"/>
      <c r="E541" s="639"/>
      <c r="F541" s="41"/>
      <c r="G541" s="95"/>
      <c r="H541" s="41"/>
      <c r="I541" s="50"/>
      <c r="J541" s="41"/>
      <c r="K541" s="705"/>
      <c r="L541" s="101"/>
      <c r="M541" s="99"/>
    </row>
    <row r="542" spans="1:13" ht="27" customHeight="1">
      <c r="A542" s="11"/>
      <c r="B542" s="10"/>
      <c r="C542" s="10"/>
      <c r="D542" s="10"/>
      <c r="E542" s="639"/>
      <c r="F542" s="41"/>
      <c r="G542" s="95"/>
      <c r="H542" s="41"/>
      <c r="I542" s="50"/>
      <c r="J542" s="41"/>
      <c r="K542" s="705"/>
      <c r="L542" s="101"/>
      <c r="M542" s="99"/>
    </row>
    <row r="543" spans="1:13">
      <c r="A543" s="293"/>
      <c r="B543" s="293"/>
      <c r="C543" s="293"/>
      <c r="D543" s="293"/>
      <c r="E543" s="278"/>
      <c r="F543" s="40"/>
      <c r="G543" s="91"/>
      <c r="H543" s="21"/>
      <c r="I543" s="49"/>
      <c r="J543" s="80"/>
      <c r="K543" s="703"/>
      <c r="L543" s="101"/>
      <c r="M543" s="99"/>
    </row>
    <row r="544" spans="1:13">
      <c r="A544" s="10"/>
      <c r="B544" s="10"/>
      <c r="C544" s="10"/>
      <c r="D544" s="10"/>
      <c r="E544" s="55"/>
      <c r="F544" s="61"/>
      <c r="G544" s="91"/>
      <c r="H544" s="61"/>
      <c r="I544" s="62"/>
      <c r="J544" s="61"/>
      <c r="K544" s="703"/>
      <c r="L544" s="101"/>
      <c r="M544" s="99"/>
    </row>
    <row r="545" spans="1:13">
      <c r="A545" s="3"/>
      <c r="B545" s="4"/>
      <c r="C545" s="4"/>
      <c r="D545" s="4"/>
      <c r="E545" s="280"/>
      <c r="F545" s="35"/>
      <c r="G545" s="95"/>
      <c r="H545" s="35"/>
      <c r="I545" s="26"/>
      <c r="J545" s="36"/>
      <c r="K545" s="45"/>
      <c r="L545" s="101"/>
      <c r="M545" s="99"/>
    </row>
    <row r="546" spans="1:13">
      <c r="A546" s="3"/>
      <c r="B546" s="4"/>
      <c r="C546" s="4"/>
      <c r="D546" s="4"/>
      <c r="E546" s="280"/>
      <c r="F546" s="4"/>
      <c r="G546" s="67"/>
      <c r="H546" s="292"/>
      <c r="I546" s="292"/>
      <c r="J546" s="6"/>
      <c r="K546" s="704"/>
      <c r="L546" s="101"/>
      <c r="M546" s="99"/>
    </row>
    <row r="547" spans="1:13">
      <c r="A547" s="293"/>
      <c r="B547" s="293"/>
      <c r="C547" s="293"/>
      <c r="D547" s="293"/>
      <c r="E547" s="278"/>
      <c r="F547" s="40"/>
      <c r="G547" s="91"/>
      <c r="H547" s="294"/>
      <c r="I547" s="294"/>
      <c r="J547" s="79"/>
      <c r="K547" s="703"/>
      <c r="L547" s="101"/>
      <c r="M547" s="99"/>
    </row>
    <row r="548" spans="1:13">
      <c r="A548" s="4"/>
      <c r="B548" s="4"/>
      <c r="C548" s="4"/>
      <c r="D548" s="4"/>
      <c r="E548" s="278"/>
      <c r="F548" s="40"/>
      <c r="G548" s="91"/>
      <c r="H548" s="294"/>
      <c r="I548" s="294"/>
      <c r="J548" s="79"/>
      <c r="K548" s="703"/>
      <c r="L548" s="101"/>
      <c r="M548" s="99"/>
    </row>
    <row r="549" spans="1:13">
      <c r="A549" s="4"/>
      <c r="B549" s="4"/>
      <c r="C549" s="4"/>
      <c r="D549" s="4"/>
      <c r="E549" s="278"/>
      <c r="F549" s="40"/>
      <c r="G549" s="91"/>
      <c r="H549" s="294"/>
      <c r="I549" s="294"/>
      <c r="J549" s="79"/>
      <c r="K549" s="703"/>
      <c r="L549" s="101"/>
      <c r="M549" s="99"/>
    </row>
    <row r="550" spans="1:13">
      <c r="A550" s="4"/>
      <c r="B550" s="4"/>
      <c r="C550" s="4"/>
      <c r="D550" s="4"/>
      <c r="E550" s="278"/>
      <c r="F550" s="40"/>
      <c r="G550" s="91"/>
      <c r="H550" s="294"/>
      <c r="I550" s="294"/>
      <c r="J550" s="79"/>
      <c r="K550" s="703"/>
      <c r="L550" s="101"/>
      <c r="M550" s="99"/>
    </row>
    <row r="551" spans="1:13">
      <c r="A551" s="4"/>
      <c r="B551" s="4"/>
      <c r="C551" s="4"/>
      <c r="D551" s="4"/>
      <c r="E551" s="278"/>
      <c r="F551" s="40"/>
      <c r="G551" s="91"/>
      <c r="H551" s="294"/>
      <c r="I551" s="294"/>
      <c r="J551" s="79"/>
      <c r="K551" s="703"/>
      <c r="L551" s="101"/>
      <c r="M551" s="99"/>
    </row>
    <row r="552" spans="1:13">
      <c r="A552" s="12"/>
      <c r="B552" s="4"/>
      <c r="C552" s="4"/>
      <c r="D552" s="4"/>
      <c r="E552" s="280"/>
      <c r="F552" s="4"/>
      <c r="G552" s="67"/>
      <c r="H552" s="4"/>
      <c r="I552" s="29"/>
      <c r="J552" s="6"/>
      <c r="K552" s="45"/>
      <c r="L552" s="101"/>
      <c r="M552" s="99"/>
    </row>
    <row r="553" spans="1:13">
      <c r="A553" s="3"/>
      <c r="B553" s="4"/>
      <c r="C553" s="4"/>
      <c r="D553" s="4"/>
      <c r="E553" s="280"/>
      <c r="F553" s="4"/>
      <c r="G553" s="67"/>
      <c r="H553" s="4"/>
      <c r="I553" s="29"/>
      <c r="J553" s="6"/>
      <c r="K553" s="45"/>
      <c r="L553" s="101"/>
      <c r="M553" s="99"/>
    </row>
    <row r="554" spans="1:13">
      <c r="A554" s="4"/>
      <c r="B554" s="4"/>
      <c r="C554" s="4"/>
      <c r="D554" s="4"/>
      <c r="E554" s="278"/>
      <c r="F554" s="40"/>
      <c r="G554" s="91"/>
      <c r="H554" s="37"/>
      <c r="I554" s="49"/>
      <c r="J554" s="79"/>
      <c r="K554" s="703"/>
      <c r="L554" s="101"/>
      <c r="M554" s="99"/>
    </row>
    <row r="555" spans="1:13">
      <c r="A555" s="4"/>
      <c r="B555" s="4"/>
      <c r="C555" s="4"/>
      <c r="D555" s="4"/>
      <c r="E555" s="278"/>
      <c r="F555" s="40"/>
      <c r="G555" s="91"/>
      <c r="H555" s="40"/>
      <c r="I555" s="49"/>
      <c r="J555" s="79"/>
      <c r="K555" s="703"/>
      <c r="L555" s="101"/>
      <c r="M555" s="99"/>
    </row>
    <row r="556" spans="1:13">
      <c r="A556" s="3"/>
      <c r="B556" s="4"/>
      <c r="C556" s="4"/>
      <c r="D556" s="4"/>
      <c r="E556" s="280"/>
      <c r="F556" s="25"/>
      <c r="G556" s="67"/>
      <c r="H556" s="6"/>
      <c r="I556" s="20"/>
      <c r="J556" s="6"/>
      <c r="K556" s="45"/>
      <c r="L556" s="101"/>
      <c r="M556" s="99"/>
    </row>
    <row r="557" spans="1:13">
      <c r="A557" s="3"/>
      <c r="B557" s="4"/>
      <c r="C557" s="4"/>
      <c r="D557" s="4"/>
      <c r="E557" s="280"/>
      <c r="F557" s="25"/>
      <c r="G557" s="67"/>
      <c r="H557" s="6"/>
      <c r="I557" s="20"/>
      <c r="J557" s="6"/>
      <c r="K557" s="45"/>
      <c r="L557" s="101"/>
      <c r="M557" s="99"/>
    </row>
    <row r="558" spans="1:13">
      <c r="A558" s="13"/>
      <c r="B558" s="13"/>
      <c r="C558" s="13"/>
      <c r="D558" s="14"/>
      <c r="E558" s="280"/>
      <c r="F558" s="25"/>
      <c r="G558" s="63"/>
      <c r="H558" s="317"/>
      <c r="I558" s="317"/>
      <c r="J558" s="36"/>
      <c r="K558" s="45"/>
      <c r="L558" s="101"/>
      <c r="M558" s="99"/>
    </row>
    <row r="559" spans="1:13">
      <c r="A559" s="14"/>
      <c r="B559" s="14"/>
      <c r="C559" s="14"/>
      <c r="D559" s="14"/>
      <c r="E559" s="278"/>
      <c r="F559" s="25"/>
      <c r="G559" s="63"/>
      <c r="H559" s="292"/>
      <c r="I559" s="292"/>
      <c r="J559" s="36"/>
      <c r="K559" s="45"/>
      <c r="L559" s="101"/>
      <c r="M559" s="99"/>
    </row>
    <row r="560" spans="1:13">
      <c r="A560" s="14"/>
      <c r="B560" s="14"/>
      <c r="C560" s="14"/>
      <c r="D560" s="14"/>
      <c r="E560" s="278"/>
      <c r="F560" s="25"/>
      <c r="G560" s="63"/>
      <c r="H560" s="292"/>
      <c r="I560" s="292"/>
      <c r="J560" s="36"/>
      <c r="K560" s="45"/>
      <c r="L560" s="101"/>
      <c r="M560" s="99"/>
    </row>
    <row r="561" spans="1:13">
      <c r="A561" s="14"/>
      <c r="B561" s="14"/>
      <c r="C561" s="14"/>
      <c r="D561" s="14"/>
      <c r="E561" s="278"/>
      <c r="F561" s="25"/>
      <c r="G561" s="63"/>
      <c r="H561" s="292"/>
      <c r="I561" s="292"/>
      <c r="J561" s="36"/>
      <c r="K561" s="45"/>
      <c r="L561" s="101"/>
      <c r="M561" s="99"/>
    </row>
    <row r="562" spans="1:13">
      <c r="A562" s="14"/>
      <c r="B562" s="14"/>
      <c r="C562" s="14"/>
      <c r="D562" s="14"/>
      <c r="E562" s="278"/>
      <c r="F562" s="25"/>
      <c r="G562" s="63"/>
      <c r="H562" s="292"/>
      <c r="I562" s="292"/>
      <c r="J562" s="36"/>
      <c r="K562" s="45"/>
      <c r="L562" s="101"/>
      <c r="M562" s="99"/>
    </row>
    <row r="563" spans="1:13">
      <c r="A563" s="13"/>
      <c r="B563" s="14"/>
      <c r="C563" s="14"/>
      <c r="D563" s="14"/>
      <c r="E563" s="280"/>
      <c r="F563" s="25"/>
      <c r="G563" s="63"/>
      <c r="H563" s="317"/>
      <c r="I563" s="317"/>
      <c r="J563" s="36"/>
      <c r="K563" s="45"/>
      <c r="L563" s="101"/>
      <c r="M563" s="99"/>
    </row>
    <row r="564" spans="1:13">
      <c r="A564" s="14"/>
      <c r="B564" s="14"/>
      <c r="C564" s="14"/>
      <c r="D564" s="14"/>
      <c r="E564" s="278"/>
      <c r="F564" s="25"/>
      <c r="G564" s="63"/>
      <c r="H564" s="292"/>
      <c r="I564" s="292"/>
      <c r="J564" s="36"/>
      <c r="K564" s="45"/>
      <c r="L564" s="101"/>
      <c r="M564" s="99"/>
    </row>
    <row r="565" spans="1:13">
      <c r="A565" s="14"/>
      <c r="B565" s="14"/>
      <c r="C565" s="14"/>
      <c r="D565" s="14"/>
      <c r="E565" s="278"/>
      <c r="F565" s="25"/>
      <c r="G565" s="63"/>
      <c r="H565" s="292"/>
      <c r="I565" s="292"/>
      <c r="J565" s="36"/>
      <c r="K565" s="45"/>
      <c r="L565" s="101"/>
      <c r="M565" s="99"/>
    </row>
    <row r="566" spans="1:13">
      <c r="A566" s="14"/>
      <c r="B566" s="14"/>
      <c r="C566" s="14"/>
      <c r="D566" s="14"/>
      <c r="E566" s="278"/>
      <c r="F566" s="25"/>
      <c r="G566" s="63"/>
      <c r="H566" s="292"/>
      <c r="I566" s="292"/>
      <c r="J566" s="36"/>
      <c r="K566" s="45"/>
      <c r="L566" s="101"/>
      <c r="M566" s="99"/>
    </row>
    <row r="567" spans="1:13">
      <c r="A567" s="14"/>
      <c r="B567" s="14"/>
      <c r="C567" s="14"/>
      <c r="D567" s="14"/>
      <c r="E567" s="278"/>
      <c r="F567" s="25"/>
      <c r="G567" s="63"/>
      <c r="H567" s="292"/>
      <c r="I567" s="292"/>
      <c r="J567" s="36"/>
      <c r="K567" s="45"/>
      <c r="L567" s="101"/>
      <c r="M567" s="99"/>
    </row>
    <row r="568" spans="1:13" ht="15" customHeight="1">
      <c r="A568" s="4"/>
      <c r="B568" s="4"/>
      <c r="C568" s="4"/>
      <c r="D568" s="4"/>
      <c r="E568" s="280"/>
      <c r="F568" s="25"/>
      <c r="G568" s="63"/>
      <c r="H568" s="292"/>
      <c r="I568" s="292"/>
      <c r="J568" s="6"/>
      <c r="K568" s="45"/>
      <c r="L568" s="101"/>
      <c r="M568" s="99"/>
    </row>
    <row r="569" spans="1:13">
      <c r="A569" s="4"/>
      <c r="B569" s="4"/>
      <c r="C569" s="4"/>
      <c r="D569" s="4"/>
      <c r="E569" s="280"/>
      <c r="F569" s="25"/>
      <c r="G569" s="63"/>
      <c r="H569" s="292"/>
      <c r="I569" s="292"/>
      <c r="J569" s="6"/>
      <c r="K569" s="45"/>
      <c r="L569" s="101"/>
      <c r="M569" s="99"/>
    </row>
    <row r="570" spans="1:13">
      <c r="A570" s="4"/>
      <c r="B570" s="4"/>
      <c r="C570" s="4"/>
      <c r="D570" s="4"/>
      <c r="E570" s="280"/>
      <c r="F570" s="25"/>
      <c r="G570" s="63"/>
      <c r="H570" s="292"/>
      <c r="I570" s="292"/>
      <c r="J570" s="36"/>
      <c r="K570" s="45"/>
      <c r="L570" s="101"/>
    </row>
    <row r="571" spans="1:13">
      <c r="A571" s="4"/>
      <c r="B571" s="4"/>
      <c r="C571" s="4"/>
      <c r="D571" s="4"/>
      <c r="E571" s="280"/>
      <c r="F571" s="25"/>
      <c r="G571" s="63"/>
      <c r="H571" s="292"/>
      <c r="I571" s="292"/>
      <c r="J571" s="36"/>
      <c r="K571" s="45"/>
      <c r="L571" s="101"/>
    </row>
    <row r="572" spans="1:13">
      <c r="A572" s="4"/>
      <c r="B572" s="4"/>
      <c r="C572" s="4"/>
      <c r="D572" s="4"/>
      <c r="E572" s="280"/>
      <c r="F572" s="25"/>
      <c r="G572" s="63"/>
      <c r="H572" s="292"/>
      <c r="I572" s="292"/>
      <c r="J572" s="36"/>
      <c r="K572" s="45"/>
      <c r="L572" s="101"/>
    </row>
    <row r="573" spans="1:13">
      <c r="A573" s="4"/>
      <c r="B573" s="4"/>
      <c r="C573" s="4"/>
      <c r="D573" s="4"/>
      <c r="E573" s="280"/>
      <c r="F573" s="25"/>
      <c r="G573" s="63"/>
      <c r="H573" s="292"/>
      <c r="I573" s="292"/>
      <c r="J573" s="6"/>
      <c r="K573" s="45"/>
      <c r="L573" s="101"/>
    </row>
    <row r="574" spans="1:13">
      <c r="A574" s="4"/>
      <c r="B574" s="4"/>
      <c r="C574" s="4"/>
      <c r="D574" s="4"/>
      <c r="E574" s="280"/>
      <c r="F574" s="25"/>
      <c r="G574" s="63"/>
      <c r="H574" s="292"/>
      <c r="I574" s="292"/>
      <c r="J574" s="6"/>
      <c r="K574" s="45"/>
      <c r="L574" s="101"/>
    </row>
    <row r="575" spans="1:13">
      <c r="A575" s="4"/>
      <c r="B575" s="4"/>
      <c r="C575" s="4"/>
      <c r="D575" s="4"/>
      <c r="E575" s="280"/>
      <c r="F575" s="25"/>
      <c r="G575" s="63"/>
      <c r="H575" s="292"/>
      <c r="I575" s="292"/>
      <c r="J575" s="6"/>
      <c r="K575" s="45"/>
      <c r="L575" s="101"/>
    </row>
    <row r="576" spans="1:13">
      <c r="A576" s="4"/>
      <c r="B576" s="4"/>
      <c r="C576" s="4"/>
      <c r="D576" s="4"/>
      <c r="E576" s="280"/>
      <c r="F576" s="25"/>
      <c r="G576" s="63"/>
      <c r="H576" s="292"/>
      <c r="I576" s="292"/>
      <c r="J576" s="6"/>
      <c r="K576" s="45"/>
      <c r="L576" s="101"/>
    </row>
    <row r="577" spans="1:12">
      <c r="A577" s="4"/>
      <c r="B577" s="4"/>
      <c r="C577" s="4"/>
      <c r="D577" s="4"/>
      <c r="E577" s="280"/>
      <c r="F577" s="25"/>
      <c r="G577" s="63"/>
      <c r="H577" s="292"/>
      <c r="I577" s="292"/>
      <c r="J577" s="6"/>
      <c r="K577" s="45"/>
      <c r="L577" s="101"/>
    </row>
    <row r="578" spans="1:12">
      <c r="A578" s="4"/>
      <c r="B578" s="4"/>
      <c r="C578" s="4"/>
      <c r="D578" s="4"/>
      <c r="E578" s="280"/>
      <c r="F578" s="25"/>
      <c r="G578" s="63"/>
      <c r="H578" s="292"/>
      <c r="I578" s="292"/>
      <c r="J578" s="6"/>
      <c r="K578" s="45"/>
      <c r="L578" s="101"/>
    </row>
    <row r="579" spans="1:12">
      <c r="A579" s="4"/>
      <c r="B579" s="4"/>
      <c r="C579" s="4"/>
      <c r="D579" s="4"/>
      <c r="E579" s="280"/>
      <c r="F579" s="25"/>
      <c r="G579" s="63"/>
      <c r="H579" s="292"/>
      <c r="I579" s="292"/>
      <c r="J579" s="6"/>
      <c r="K579" s="45"/>
      <c r="L579" s="101"/>
    </row>
    <row r="580" spans="1:12">
      <c r="A580" s="4"/>
      <c r="B580" s="4"/>
      <c r="C580" s="4"/>
      <c r="D580" s="4"/>
      <c r="E580" s="280"/>
      <c r="F580" s="25"/>
      <c r="G580" s="63"/>
      <c r="H580" s="292"/>
      <c r="I580" s="292"/>
      <c r="J580" s="6"/>
      <c r="K580" s="45"/>
      <c r="L580" s="101"/>
    </row>
    <row r="581" spans="1:12">
      <c r="A581" s="4"/>
      <c r="B581" s="4"/>
      <c r="C581" s="4"/>
      <c r="D581" s="4"/>
      <c r="E581" s="280"/>
      <c r="F581" s="25"/>
      <c r="G581" s="63"/>
      <c r="H581" s="292"/>
      <c r="I581" s="292"/>
      <c r="J581" s="6"/>
      <c r="K581" s="45"/>
      <c r="L581" s="101"/>
    </row>
    <row r="582" spans="1:12">
      <c r="A582" s="4"/>
      <c r="B582" s="4"/>
      <c r="C582" s="4"/>
      <c r="D582" s="4"/>
      <c r="E582" s="642"/>
      <c r="F582" s="25"/>
      <c r="G582" s="94"/>
      <c r="H582" s="292"/>
      <c r="I582" s="292"/>
      <c r="J582" s="81"/>
      <c r="K582" s="702"/>
      <c r="L582" s="101"/>
    </row>
    <row r="583" spans="1:12">
      <c r="A583" s="4"/>
      <c r="B583" s="4"/>
      <c r="C583" s="4"/>
      <c r="D583" s="4"/>
      <c r="E583" s="83"/>
      <c r="F583" s="28"/>
      <c r="G583" s="95"/>
      <c r="H583" s="36"/>
      <c r="I583" s="82"/>
      <c r="J583" s="36"/>
      <c r="K583" s="705"/>
      <c r="L583" s="101"/>
    </row>
    <row r="584" spans="1:12">
      <c r="A584" s="4"/>
      <c r="B584" s="4"/>
      <c r="C584" s="4"/>
      <c r="D584" s="4"/>
      <c r="E584" s="83"/>
      <c r="F584" s="28"/>
      <c r="G584" s="95"/>
      <c r="H584" s="36"/>
      <c r="I584" s="82"/>
      <c r="J584" s="36"/>
      <c r="K584" s="705"/>
      <c r="L584" s="101"/>
    </row>
    <row r="585" spans="1:12">
      <c r="A585" s="3"/>
      <c r="B585" s="4"/>
      <c r="C585" s="4"/>
      <c r="D585" s="4"/>
      <c r="E585" s="280"/>
      <c r="F585" s="21"/>
      <c r="G585" s="91"/>
      <c r="H585" s="21"/>
      <c r="I585" s="32"/>
      <c r="J585" s="21"/>
      <c r="K585" s="703"/>
      <c r="L585" s="101"/>
    </row>
    <row r="586" spans="1:12" ht="40.5" customHeight="1">
      <c r="A586" s="4"/>
      <c r="B586" s="4"/>
      <c r="C586" s="4"/>
      <c r="D586" s="4"/>
      <c r="E586" s="280"/>
      <c r="F586" s="21"/>
      <c r="G586" s="91"/>
      <c r="H586" s="21"/>
      <c r="I586" s="32"/>
      <c r="J586" s="21"/>
      <c r="K586" s="703"/>
      <c r="L586" s="101"/>
    </row>
    <row r="587" spans="1:12" ht="27" customHeight="1">
      <c r="A587" s="4"/>
      <c r="B587" s="4"/>
      <c r="C587" s="4"/>
      <c r="D587" s="4"/>
      <c r="E587" s="280"/>
      <c r="F587" s="25"/>
      <c r="G587" s="67"/>
      <c r="H587" s="6"/>
      <c r="I587" s="18"/>
      <c r="J587" s="6"/>
      <c r="K587" s="45"/>
      <c r="L587" s="101"/>
    </row>
    <row r="588" spans="1:12">
      <c r="A588" s="4"/>
      <c r="B588" s="4"/>
      <c r="C588" s="4"/>
      <c r="D588" s="4"/>
      <c r="E588" s="280"/>
      <c r="F588" s="25"/>
      <c r="G588" s="67"/>
      <c r="H588" s="6"/>
      <c r="I588" s="18"/>
      <c r="J588" s="6"/>
      <c r="K588" s="45"/>
      <c r="L588" s="101"/>
    </row>
    <row r="589" spans="1:12">
      <c r="A589" s="4"/>
      <c r="B589" s="4"/>
      <c r="C589" s="4"/>
      <c r="D589" s="4"/>
      <c r="E589" s="280"/>
      <c r="F589" s="25"/>
      <c r="G589" s="67"/>
      <c r="H589" s="6"/>
      <c r="I589" s="18"/>
      <c r="J589" s="6"/>
      <c r="K589" s="45"/>
      <c r="L589" s="101"/>
    </row>
    <row r="590" spans="1:12" ht="15" customHeight="1">
      <c r="A590" s="4"/>
      <c r="B590" s="4"/>
      <c r="C590" s="4"/>
      <c r="D590" s="4"/>
      <c r="E590" s="280"/>
      <c r="F590" s="25"/>
      <c r="G590" s="67"/>
      <c r="H590" s="6"/>
      <c r="I590" s="18"/>
      <c r="J590" s="6"/>
      <c r="K590" s="45"/>
      <c r="L590" s="101"/>
    </row>
    <row r="591" spans="1:12">
      <c r="A591" s="4"/>
      <c r="B591" s="4"/>
      <c r="C591" s="4"/>
      <c r="D591" s="4"/>
      <c r="E591" s="311"/>
      <c r="F591" s="311"/>
      <c r="G591" s="311"/>
      <c r="H591" s="311"/>
      <c r="I591" s="311"/>
      <c r="J591" s="311"/>
      <c r="K591" s="311"/>
      <c r="L591" s="101"/>
    </row>
    <row r="592" spans="1:12">
      <c r="A592" s="4"/>
      <c r="B592" s="4"/>
      <c r="C592" s="4"/>
      <c r="D592" s="4"/>
      <c r="E592" s="312"/>
      <c r="F592" s="312"/>
      <c r="G592" s="312"/>
      <c r="H592" s="312"/>
      <c r="I592" s="312"/>
      <c r="J592" s="312"/>
      <c r="K592" s="312"/>
      <c r="L592" s="101"/>
    </row>
    <row r="593" spans="1:12">
      <c r="A593" s="4"/>
      <c r="B593" s="4"/>
      <c r="C593" s="4"/>
      <c r="D593" s="4"/>
      <c r="E593" s="279"/>
      <c r="F593" s="28"/>
      <c r="G593" s="67"/>
      <c r="H593" s="27"/>
      <c r="I593" s="39"/>
      <c r="J593" s="6"/>
      <c r="K593" s="45"/>
      <c r="L593" s="101"/>
    </row>
    <row r="594" spans="1:12">
      <c r="A594" s="3"/>
      <c r="B594" s="4"/>
      <c r="C594" s="4"/>
      <c r="D594" s="4"/>
      <c r="E594" s="280"/>
      <c r="F594" s="25"/>
      <c r="G594" s="67"/>
      <c r="H594" s="6"/>
      <c r="I594" s="20"/>
      <c r="J594" s="6"/>
      <c r="K594" s="45"/>
      <c r="L594" s="101"/>
    </row>
    <row r="595" spans="1:12">
      <c r="A595" s="4"/>
      <c r="B595" s="4"/>
      <c r="C595" s="4"/>
      <c r="D595" s="4"/>
      <c r="E595" s="280"/>
      <c r="F595" s="25"/>
      <c r="G595" s="67"/>
      <c r="H595" s="292"/>
      <c r="I595" s="292"/>
      <c r="J595" s="7"/>
      <c r="K595" s="45"/>
      <c r="L595" s="101"/>
    </row>
    <row r="596" spans="1:12">
      <c r="A596" s="4"/>
      <c r="B596" s="4"/>
      <c r="C596" s="4"/>
      <c r="D596" s="4"/>
      <c r="E596" s="280"/>
      <c r="F596" s="25"/>
      <c r="G596" s="67"/>
      <c r="H596" s="292"/>
      <c r="I596" s="292"/>
      <c r="J596" s="7"/>
      <c r="K596" s="45"/>
      <c r="L596" s="101"/>
    </row>
    <row r="597" spans="1:12">
      <c r="A597" s="4"/>
      <c r="B597" s="4"/>
      <c r="C597" s="4"/>
      <c r="D597" s="4"/>
      <c r="E597" s="280"/>
      <c r="F597" s="25"/>
      <c r="G597" s="67"/>
      <c r="H597" s="27"/>
      <c r="I597" s="18"/>
      <c r="J597" s="6"/>
      <c r="K597" s="45"/>
      <c r="L597" s="101"/>
    </row>
    <row r="598" spans="1:12" ht="26.25" customHeight="1">
      <c r="A598" s="3"/>
      <c r="B598" s="4"/>
      <c r="C598" s="4"/>
      <c r="D598" s="4"/>
      <c r="E598" s="280"/>
      <c r="F598" s="21"/>
      <c r="G598" s="91"/>
      <c r="H598" s="21"/>
      <c r="I598" s="32"/>
      <c r="J598" s="21"/>
      <c r="K598" s="703"/>
      <c r="L598" s="101"/>
    </row>
    <row r="599" spans="1:12">
      <c r="A599" s="4"/>
      <c r="B599" s="4"/>
      <c r="C599" s="4"/>
      <c r="D599" s="4"/>
      <c r="E599" s="278"/>
      <c r="F599" s="40"/>
      <c r="G599" s="91"/>
      <c r="H599" s="292"/>
      <c r="I599" s="292"/>
      <c r="J599" s="79"/>
      <c r="K599" s="703"/>
      <c r="L599" s="101"/>
    </row>
    <row r="600" spans="1:12">
      <c r="A600" s="4"/>
      <c r="B600" s="4"/>
      <c r="C600" s="4"/>
      <c r="D600" s="4"/>
      <c r="E600" s="278"/>
      <c r="F600" s="41"/>
      <c r="G600" s="95"/>
      <c r="H600" s="41"/>
      <c r="I600" s="50"/>
      <c r="J600" s="41"/>
      <c r="K600" s="705"/>
      <c r="L600" s="101"/>
    </row>
    <row r="601" spans="1:12" ht="27" customHeight="1">
      <c r="A601" s="3"/>
      <c r="B601" s="4"/>
      <c r="C601" s="4"/>
      <c r="D601" s="4"/>
      <c r="E601" s="280"/>
      <c r="F601" s="25"/>
      <c r="G601" s="67"/>
      <c r="H601" s="6"/>
      <c r="I601" s="20"/>
      <c r="J601" s="6"/>
      <c r="K601" s="45"/>
      <c r="L601" s="101"/>
    </row>
    <row r="602" spans="1:12">
      <c r="A602" s="4"/>
      <c r="B602" s="4"/>
      <c r="C602" s="4"/>
      <c r="D602" s="4"/>
      <c r="E602" s="280"/>
      <c r="F602" s="25"/>
      <c r="G602" s="67"/>
      <c r="H602" s="6"/>
      <c r="I602" s="20"/>
      <c r="J602" s="6"/>
      <c r="K602" s="45"/>
      <c r="L602" s="101"/>
    </row>
    <row r="603" spans="1:12">
      <c r="A603" s="293"/>
      <c r="B603" s="293"/>
      <c r="C603" s="293"/>
      <c r="D603" s="293"/>
      <c r="E603" s="279"/>
      <c r="F603" s="25"/>
      <c r="G603" s="92"/>
      <c r="H603" s="83"/>
      <c r="I603" s="30"/>
      <c r="J603" s="33"/>
      <c r="K603" s="702"/>
      <c r="L603" s="101"/>
    </row>
    <row r="604" spans="1:12">
      <c r="A604" s="4"/>
      <c r="B604" s="4"/>
      <c r="C604" s="4"/>
      <c r="D604" s="4"/>
      <c r="E604" s="278"/>
      <c r="F604" s="41"/>
      <c r="G604" s="95"/>
      <c r="H604" s="41"/>
      <c r="I604" s="50"/>
      <c r="J604" s="41"/>
      <c r="K604" s="705"/>
      <c r="L604" s="101"/>
    </row>
    <row r="605" spans="1:12">
      <c r="A605" s="3"/>
      <c r="B605" s="4"/>
      <c r="C605" s="4"/>
      <c r="D605" s="4"/>
      <c r="E605" s="280"/>
      <c r="F605" s="25"/>
      <c r="G605" s="67"/>
      <c r="H605" s="6"/>
      <c r="I605" s="20"/>
      <c r="J605" s="6"/>
      <c r="K605" s="45"/>
      <c r="L605" s="101"/>
    </row>
    <row r="606" spans="1:12">
      <c r="A606" s="293"/>
      <c r="B606" s="293"/>
      <c r="C606" s="293"/>
      <c r="D606" s="293"/>
      <c r="E606" s="293"/>
      <c r="F606" s="293"/>
      <c r="G606" s="293"/>
      <c r="H606" s="293"/>
      <c r="I606" s="293"/>
      <c r="J606" s="293"/>
      <c r="K606" s="293"/>
      <c r="L606" s="101"/>
    </row>
    <row r="607" spans="1:12">
      <c r="A607" s="4"/>
      <c r="B607" s="4"/>
      <c r="C607" s="4"/>
      <c r="D607" s="4"/>
      <c r="E607" s="280"/>
      <c r="F607" s="25"/>
      <c r="G607" s="67"/>
      <c r="H607" s="6"/>
      <c r="I607" s="20"/>
      <c r="J607" s="6"/>
      <c r="K607" s="45"/>
      <c r="L607" s="101"/>
    </row>
    <row r="608" spans="1:12">
      <c r="A608" s="3"/>
      <c r="B608" s="4"/>
      <c r="C608" s="4"/>
      <c r="D608" s="4"/>
      <c r="E608" s="280"/>
      <c r="F608" s="25"/>
      <c r="G608" s="67"/>
      <c r="H608" s="6"/>
      <c r="I608" s="20"/>
      <c r="J608" s="6"/>
      <c r="K608" s="45"/>
      <c r="L608" s="101"/>
    </row>
    <row r="609" spans="1:17">
      <c r="A609" s="3"/>
      <c r="B609" s="4"/>
      <c r="C609" s="4"/>
      <c r="D609" s="4"/>
      <c r="E609" s="280"/>
      <c r="F609" s="25"/>
      <c r="G609" s="67"/>
      <c r="H609" s="7"/>
      <c r="I609" s="20"/>
      <c r="J609" s="6"/>
      <c r="K609" s="45"/>
      <c r="L609" s="101"/>
    </row>
    <row r="610" spans="1:17">
      <c r="A610" s="3"/>
      <c r="B610" s="4"/>
      <c r="C610" s="4"/>
      <c r="D610" s="4"/>
      <c r="E610" s="280"/>
      <c r="F610" s="25"/>
      <c r="G610" s="67"/>
      <c r="H610" s="6"/>
      <c r="I610" s="20"/>
      <c r="J610" s="6"/>
      <c r="K610" s="45"/>
      <c r="L610" s="101"/>
    </row>
    <row r="611" spans="1:17">
      <c r="A611" s="3"/>
      <c r="B611" s="4"/>
      <c r="C611" s="4"/>
      <c r="D611" s="4"/>
      <c r="E611" s="280"/>
      <c r="F611" s="25"/>
      <c r="G611" s="67"/>
      <c r="H611" s="6"/>
      <c r="I611" s="20"/>
      <c r="J611" s="6"/>
      <c r="K611" s="45"/>
      <c r="L611" s="101"/>
    </row>
    <row r="612" spans="1:17">
      <c r="A612" s="3"/>
      <c r="B612" s="4"/>
      <c r="C612" s="4"/>
      <c r="D612" s="4"/>
      <c r="E612" s="280"/>
      <c r="F612" s="25"/>
      <c r="G612" s="67"/>
      <c r="H612" s="7"/>
      <c r="I612" s="20"/>
      <c r="J612" s="6"/>
      <c r="K612" s="45"/>
      <c r="L612" s="101"/>
    </row>
    <row r="613" spans="1:17">
      <c r="A613" s="3"/>
      <c r="B613" s="4"/>
      <c r="C613" s="4"/>
      <c r="D613" s="4"/>
      <c r="E613" s="280"/>
      <c r="F613" s="25"/>
      <c r="G613" s="67"/>
      <c r="H613" s="6"/>
      <c r="I613" s="20"/>
      <c r="J613" s="6"/>
      <c r="K613" s="45"/>
      <c r="L613" s="101"/>
      <c r="M613" s="99"/>
      <c r="N613" s="42"/>
      <c r="O613" s="42"/>
      <c r="P613" s="42"/>
      <c r="Q613" s="42"/>
    </row>
    <row r="614" spans="1:17">
      <c r="A614" s="3"/>
      <c r="B614" s="4"/>
      <c r="C614" s="4"/>
      <c r="D614" s="4"/>
      <c r="E614" s="280"/>
      <c r="F614" s="25"/>
      <c r="G614" s="67"/>
      <c r="H614" s="6"/>
      <c r="I614" s="20"/>
      <c r="J614" s="6"/>
      <c r="K614" s="45"/>
      <c r="L614" s="101"/>
      <c r="M614" s="99"/>
      <c r="N614" s="42"/>
      <c r="O614" s="42"/>
      <c r="P614" s="42"/>
      <c r="Q614" s="42"/>
    </row>
    <row r="615" spans="1:17">
      <c r="A615" s="3"/>
      <c r="B615" s="4"/>
      <c r="C615" s="4"/>
      <c r="D615" s="4"/>
      <c r="E615" s="280"/>
      <c r="F615" s="25"/>
      <c r="G615" s="67"/>
      <c r="H615" s="7"/>
      <c r="I615" s="20"/>
      <c r="J615" s="6"/>
      <c r="K615" s="45"/>
      <c r="L615" s="101"/>
      <c r="M615" s="99"/>
      <c r="N615" s="42"/>
      <c r="O615" s="42"/>
      <c r="P615" s="42"/>
      <c r="Q615" s="42"/>
    </row>
    <row r="616" spans="1:17">
      <c r="A616" s="3"/>
      <c r="B616" s="4"/>
      <c r="C616" s="4"/>
      <c r="D616" s="4"/>
      <c r="E616" s="280"/>
      <c r="F616" s="25"/>
      <c r="G616" s="67"/>
      <c r="H616" s="6"/>
      <c r="I616" s="20"/>
      <c r="J616" s="6"/>
      <c r="K616" s="45"/>
      <c r="L616" s="101"/>
      <c r="M616" s="99"/>
      <c r="N616" s="42"/>
      <c r="O616" s="42"/>
      <c r="P616" s="42"/>
      <c r="Q616" s="42"/>
    </row>
    <row r="617" spans="1:17">
      <c r="A617" s="3"/>
      <c r="B617" s="10"/>
      <c r="C617" s="10"/>
      <c r="D617" s="10"/>
      <c r="E617" s="55"/>
      <c r="F617" s="46"/>
      <c r="G617" s="67"/>
      <c r="H617" s="44"/>
      <c r="I617" s="45"/>
      <c r="J617" s="44"/>
      <c r="K617" s="45"/>
      <c r="L617" s="101"/>
      <c r="M617" s="99"/>
      <c r="N617" s="42"/>
      <c r="O617" s="42"/>
      <c r="P617" s="42"/>
      <c r="Q617" s="42"/>
    </row>
    <row r="618" spans="1:17">
      <c r="A618" s="3"/>
      <c r="B618" s="10"/>
      <c r="C618" s="10"/>
      <c r="D618" s="10"/>
      <c r="E618" s="55"/>
      <c r="F618" s="25"/>
      <c r="G618" s="67"/>
      <c r="H618" s="7"/>
      <c r="I618" s="45"/>
      <c r="J618" s="6"/>
      <c r="K618" s="45"/>
      <c r="L618" s="101"/>
      <c r="M618" s="99"/>
      <c r="N618" s="42"/>
      <c r="O618" s="42"/>
      <c r="P618" s="42"/>
      <c r="Q618" s="42"/>
    </row>
    <row r="619" spans="1:17">
      <c r="A619" s="3"/>
      <c r="B619" s="4"/>
      <c r="C619" s="4"/>
      <c r="D619" s="4"/>
      <c r="E619" s="280"/>
      <c r="F619" s="25"/>
      <c r="G619" s="67"/>
      <c r="H619" s="6"/>
      <c r="I619" s="20"/>
      <c r="J619" s="6"/>
      <c r="K619" s="45"/>
      <c r="L619" s="101"/>
      <c r="M619" s="99"/>
      <c r="N619" s="42"/>
      <c r="O619" s="42"/>
      <c r="P619" s="42"/>
      <c r="Q619" s="42"/>
    </row>
    <row r="620" spans="1:17">
      <c r="A620" s="5"/>
      <c r="B620" s="2"/>
      <c r="C620" s="2"/>
      <c r="D620" s="2"/>
      <c r="E620" s="280"/>
      <c r="F620" s="25"/>
      <c r="G620" s="67"/>
      <c r="H620" s="6"/>
      <c r="I620" s="20"/>
      <c r="J620" s="6"/>
      <c r="K620" s="45"/>
      <c r="L620" s="101"/>
      <c r="M620" s="99"/>
      <c r="N620" s="42"/>
      <c r="O620" s="42"/>
      <c r="P620" s="42"/>
      <c r="Q620" s="42"/>
    </row>
    <row r="621" spans="1:17">
      <c r="A621" s="5"/>
      <c r="B621" s="2"/>
      <c r="C621" s="2"/>
      <c r="D621" s="2"/>
      <c r="E621" s="280"/>
      <c r="F621" s="25"/>
      <c r="G621" s="67"/>
      <c r="H621" s="6"/>
      <c r="I621" s="20"/>
      <c r="J621" s="6"/>
      <c r="K621" s="45"/>
      <c r="L621" s="101"/>
      <c r="M621" s="99"/>
      <c r="N621" s="42"/>
      <c r="O621" s="42"/>
      <c r="P621" s="42"/>
      <c r="Q621" s="42"/>
    </row>
    <row r="622" spans="1:17">
      <c r="A622" s="5"/>
      <c r="B622" s="2"/>
      <c r="C622" s="2"/>
      <c r="D622" s="2"/>
      <c r="E622" s="280"/>
      <c r="F622" s="25"/>
      <c r="G622" s="67"/>
      <c r="H622" s="7"/>
      <c r="I622" s="20"/>
      <c r="J622" s="6"/>
      <c r="K622" s="45"/>
      <c r="L622" s="101"/>
      <c r="M622" s="99"/>
      <c r="N622" s="42"/>
      <c r="O622" s="42"/>
      <c r="P622" s="42"/>
      <c r="Q622" s="42"/>
    </row>
    <row r="623" spans="1:17">
      <c r="A623" s="5"/>
      <c r="B623" s="2"/>
      <c r="C623" s="2"/>
      <c r="D623" s="2"/>
      <c r="E623" s="280"/>
      <c r="F623" s="41"/>
      <c r="G623" s="95"/>
      <c r="H623" s="41"/>
      <c r="I623" s="50"/>
      <c r="J623" s="41"/>
      <c r="K623" s="705"/>
      <c r="L623" s="101"/>
      <c r="M623" s="99"/>
      <c r="N623" s="42"/>
      <c r="O623" s="42"/>
      <c r="P623" s="42"/>
      <c r="Q623" s="42"/>
    </row>
    <row r="624" spans="1:17">
      <c r="E624" s="639"/>
      <c r="F624" s="41"/>
      <c r="G624" s="95"/>
      <c r="H624" s="41"/>
      <c r="I624" s="50"/>
      <c r="J624" s="41"/>
      <c r="K624" s="705"/>
      <c r="L624" s="101"/>
      <c r="M624" s="99"/>
      <c r="N624" s="42"/>
      <c r="O624" s="42"/>
      <c r="P624" s="42"/>
      <c r="Q624" s="42"/>
    </row>
    <row r="625" spans="1:17">
      <c r="A625" s="84"/>
      <c r="B625" s="1"/>
      <c r="C625" s="1"/>
      <c r="D625" s="1"/>
      <c r="E625" s="643"/>
      <c r="F625" s="85"/>
      <c r="G625" s="97"/>
      <c r="H625" s="86"/>
      <c r="I625" s="87"/>
      <c r="J625" s="88"/>
      <c r="K625" s="706"/>
      <c r="L625" s="101"/>
      <c r="M625" s="99"/>
      <c r="N625" s="42"/>
      <c r="O625" s="42"/>
      <c r="P625" s="42"/>
      <c r="Q625" s="42"/>
    </row>
    <row r="626" spans="1:17">
      <c r="E626" s="639"/>
      <c r="F626" s="41"/>
      <c r="G626" s="95"/>
      <c r="H626" s="41"/>
      <c r="I626" s="50"/>
      <c r="J626" s="41"/>
      <c r="K626" s="705"/>
      <c r="L626" s="101"/>
      <c r="M626" s="99"/>
      <c r="N626" s="42"/>
      <c r="O626" s="42"/>
      <c r="P626" s="42"/>
      <c r="Q626" s="42"/>
    </row>
    <row r="627" spans="1:17">
      <c r="E627" s="639"/>
      <c r="F627" s="41"/>
      <c r="G627" s="95"/>
      <c r="H627" s="41"/>
      <c r="I627" s="50"/>
      <c r="J627" s="41"/>
      <c r="K627" s="705"/>
      <c r="L627" s="101"/>
      <c r="M627" s="99"/>
      <c r="N627" s="42"/>
      <c r="O627" s="42"/>
      <c r="P627" s="42"/>
      <c r="Q627" s="42"/>
    </row>
    <row r="628" spans="1:17">
      <c r="E628" s="639"/>
      <c r="F628" s="41"/>
      <c r="G628" s="95"/>
      <c r="H628" s="41"/>
      <c r="I628" s="50"/>
      <c r="J628" s="41"/>
      <c r="K628" s="705"/>
      <c r="L628" s="101"/>
      <c r="M628" s="99"/>
      <c r="N628" s="42"/>
      <c r="O628" s="42"/>
      <c r="P628" s="42"/>
      <c r="Q628" s="42"/>
    </row>
    <row r="629" spans="1:17">
      <c r="A629" s="89"/>
      <c r="B629" s="90"/>
      <c r="C629" s="90"/>
      <c r="D629" s="90"/>
      <c r="E629" s="639"/>
      <c r="F629" s="41"/>
      <c r="G629" s="95"/>
      <c r="H629" s="41"/>
      <c r="I629" s="50"/>
      <c r="J629" s="41"/>
      <c r="K629" s="705"/>
      <c r="L629" s="101"/>
      <c r="M629" s="99"/>
      <c r="N629" s="42"/>
      <c r="O629" s="42"/>
      <c r="P629" s="42"/>
      <c r="Q629" s="42"/>
    </row>
    <row r="630" spans="1:17">
      <c r="E630" s="639"/>
      <c r="F630" s="41"/>
      <c r="G630" s="95"/>
      <c r="H630" s="41"/>
      <c r="I630" s="50"/>
      <c r="J630" s="41"/>
      <c r="K630" s="705"/>
      <c r="L630" s="101"/>
      <c r="M630" s="99"/>
      <c r="N630" s="42"/>
      <c r="O630" s="42"/>
      <c r="P630" s="42"/>
      <c r="Q630" s="42"/>
    </row>
    <row r="631" spans="1:17">
      <c r="E631" s="639"/>
      <c r="F631" s="41"/>
      <c r="G631" s="95"/>
      <c r="H631" s="41"/>
      <c r="I631" s="50"/>
      <c r="J631" s="41"/>
      <c r="K631" s="705"/>
      <c r="L631" s="101"/>
      <c r="M631" s="99"/>
      <c r="N631" s="42"/>
      <c r="O631" s="42"/>
      <c r="P631" s="42"/>
      <c r="Q631" s="42"/>
    </row>
    <row r="632" spans="1:17">
      <c r="E632" s="639"/>
      <c r="F632" s="41"/>
      <c r="G632" s="95"/>
      <c r="H632" s="41"/>
      <c r="I632" s="50"/>
      <c r="J632" s="41"/>
      <c r="K632" s="705"/>
      <c r="L632" s="101"/>
      <c r="M632" s="99"/>
      <c r="N632" s="42"/>
      <c r="O632" s="42"/>
      <c r="P632" s="42"/>
      <c r="Q632" s="42"/>
    </row>
    <row r="633" spans="1:17">
      <c r="E633" s="639"/>
      <c r="F633" s="41"/>
      <c r="G633" s="95"/>
      <c r="H633" s="41"/>
      <c r="I633" s="50"/>
      <c r="J633" s="41"/>
      <c r="K633" s="705"/>
      <c r="L633" s="101"/>
      <c r="M633" s="99"/>
      <c r="N633" s="42"/>
      <c r="O633" s="42"/>
      <c r="P633" s="42"/>
      <c r="Q633" s="42"/>
    </row>
    <row r="634" spans="1:17">
      <c r="E634" s="639"/>
      <c r="F634" s="41"/>
      <c r="G634" s="95"/>
      <c r="H634" s="41"/>
      <c r="I634" s="50"/>
      <c r="J634" s="41"/>
      <c r="K634" s="705"/>
      <c r="L634" s="101"/>
      <c r="M634" s="99"/>
      <c r="N634" s="42"/>
      <c r="O634" s="42"/>
      <c r="P634" s="42"/>
      <c r="Q634" s="42"/>
    </row>
    <row r="635" spans="1:17">
      <c r="E635" s="639"/>
      <c r="F635" s="41"/>
      <c r="G635" s="95"/>
      <c r="H635" s="41"/>
      <c r="I635" s="50"/>
      <c r="J635" s="41"/>
      <c r="K635" s="705"/>
      <c r="L635" s="101"/>
      <c r="M635" s="99"/>
      <c r="N635" s="42"/>
      <c r="O635" s="42"/>
      <c r="P635" s="42"/>
      <c r="Q635" s="42"/>
    </row>
    <row r="636" spans="1:17">
      <c r="E636" s="639"/>
      <c r="F636" s="41"/>
      <c r="G636" s="95"/>
      <c r="H636" s="41"/>
      <c r="I636" s="50"/>
      <c r="J636" s="41"/>
      <c r="K636" s="705"/>
      <c r="L636" s="101"/>
      <c r="M636" s="99"/>
      <c r="N636" s="42"/>
      <c r="O636" s="42"/>
      <c r="P636" s="42"/>
      <c r="Q636" s="42"/>
    </row>
    <row r="637" spans="1:17">
      <c r="E637" s="639"/>
      <c r="F637" s="41"/>
      <c r="G637" s="95"/>
      <c r="H637" s="41"/>
      <c r="I637" s="50"/>
      <c r="J637" s="41"/>
      <c r="K637" s="705"/>
      <c r="L637" s="101"/>
      <c r="M637" s="99"/>
      <c r="N637" s="42"/>
      <c r="O637" s="42"/>
      <c r="P637" s="42"/>
      <c r="Q637" s="42"/>
    </row>
    <row r="638" spans="1:17">
      <c r="E638" s="639"/>
      <c r="F638" s="41"/>
      <c r="G638" s="95"/>
      <c r="H638" s="41"/>
      <c r="I638" s="50"/>
      <c r="J638" s="41"/>
      <c r="K638" s="705"/>
      <c r="L638" s="101"/>
      <c r="M638" s="99"/>
      <c r="N638" s="42"/>
      <c r="O638" s="42"/>
      <c r="P638" s="42"/>
      <c r="Q638" s="42"/>
    </row>
    <row r="639" spans="1:17">
      <c r="E639" s="639"/>
      <c r="F639" s="41"/>
      <c r="G639" s="95"/>
      <c r="H639" s="41"/>
      <c r="I639" s="50"/>
      <c r="J639" s="41"/>
      <c r="K639" s="705"/>
      <c r="L639" s="101"/>
      <c r="M639" s="99"/>
      <c r="N639" s="42"/>
      <c r="O639" s="42"/>
      <c r="P639" s="42"/>
      <c r="Q639" s="42"/>
    </row>
    <row r="640" spans="1:17">
      <c r="E640" s="639"/>
      <c r="F640" s="41"/>
      <c r="G640" s="95"/>
      <c r="H640" s="41"/>
      <c r="I640" s="50"/>
      <c r="J640" s="41"/>
      <c r="K640" s="705"/>
      <c r="L640" s="101"/>
      <c r="M640" s="99"/>
      <c r="N640" s="42"/>
      <c r="O640" s="42"/>
      <c r="P640" s="42"/>
      <c r="Q640" s="42"/>
    </row>
    <row r="641" spans="5:17">
      <c r="E641" s="639"/>
      <c r="F641" s="41"/>
      <c r="G641" s="95"/>
      <c r="H641" s="41"/>
      <c r="I641" s="50"/>
      <c r="J641" s="41"/>
      <c r="K641" s="705"/>
      <c r="L641" s="101"/>
      <c r="M641" s="99"/>
      <c r="N641" s="42"/>
      <c r="O641" s="42"/>
      <c r="P641" s="42"/>
      <c r="Q641" s="42"/>
    </row>
    <row r="642" spans="5:17">
      <c r="E642" s="639"/>
      <c r="F642" s="41"/>
      <c r="G642" s="95"/>
      <c r="H642" s="41"/>
      <c r="I642" s="50"/>
      <c r="J642" s="41"/>
      <c r="K642" s="705"/>
      <c r="L642" s="101"/>
      <c r="M642" s="99"/>
      <c r="N642" s="42"/>
      <c r="O642" s="42"/>
      <c r="P642" s="42"/>
      <c r="Q642" s="42"/>
    </row>
    <row r="643" spans="5:17">
      <c r="E643" s="639"/>
      <c r="F643" s="41"/>
      <c r="G643" s="95"/>
      <c r="H643" s="41"/>
      <c r="I643" s="50"/>
      <c r="J643" s="41"/>
      <c r="K643" s="705"/>
      <c r="L643" s="101"/>
      <c r="M643" s="99"/>
      <c r="N643" s="42"/>
      <c r="O643" s="42"/>
      <c r="P643" s="42"/>
      <c r="Q643" s="42"/>
    </row>
    <row r="644" spans="5:17">
      <c r="E644" s="639"/>
      <c r="F644" s="41"/>
      <c r="G644" s="95"/>
      <c r="H644" s="41"/>
      <c r="I644" s="50"/>
      <c r="J644" s="41"/>
      <c r="K644" s="705"/>
      <c r="L644" s="101"/>
      <c r="M644" s="99"/>
      <c r="N644" s="42"/>
      <c r="O644" s="42"/>
      <c r="P644" s="42"/>
      <c r="Q644" s="42"/>
    </row>
    <row r="645" spans="5:17">
      <c r="E645" s="639"/>
      <c r="F645" s="41"/>
      <c r="G645" s="95"/>
      <c r="H645" s="41"/>
      <c r="I645" s="50"/>
      <c r="J645" s="41"/>
      <c r="K645" s="705"/>
      <c r="L645" s="101"/>
      <c r="M645" s="99"/>
      <c r="N645" s="42"/>
      <c r="O645" s="42"/>
      <c r="P645" s="42"/>
      <c r="Q645" s="42"/>
    </row>
    <row r="646" spans="5:17">
      <c r="E646" s="639"/>
      <c r="F646" s="41"/>
      <c r="G646" s="95"/>
      <c r="H646" s="41"/>
      <c r="I646" s="50"/>
      <c r="J646" s="41"/>
      <c r="K646" s="705"/>
      <c r="L646" s="101"/>
      <c r="M646" s="99"/>
      <c r="N646" s="42"/>
      <c r="O646" s="42"/>
      <c r="P646" s="42"/>
      <c r="Q646" s="42"/>
    </row>
    <row r="647" spans="5:17">
      <c r="E647" s="639"/>
      <c r="F647" s="41"/>
      <c r="G647" s="95"/>
      <c r="H647" s="41"/>
      <c r="I647" s="50"/>
      <c r="J647" s="41"/>
      <c r="K647" s="705"/>
      <c r="L647" s="101"/>
      <c r="M647" s="99"/>
      <c r="N647" s="42"/>
      <c r="O647" s="42"/>
      <c r="P647" s="42"/>
      <c r="Q647" s="42"/>
    </row>
    <row r="648" spans="5:17">
      <c r="E648" s="639"/>
      <c r="F648" s="41"/>
      <c r="G648" s="95"/>
      <c r="H648" s="41"/>
      <c r="I648" s="50"/>
      <c r="J648" s="41"/>
      <c r="K648" s="705"/>
      <c r="L648" s="101"/>
      <c r="M648" s="99"/>
      <c r="N648" s="42"/>
      <c r="O648" s="42"/>
      <c r="P648" s="42"/>
      <c r="Q648" s="42"/>
    </row>
    <row r="649" spans="5:17">
      <c r="E649" s="639"/>
      <c r="F649" s="41"/>
      <c r="G649" s="95"/>
      <c r="H649" s="41"/>
      <c r="I649" s="50"/>
      <c r="J649" s="41"/>
      <c r="K649" s="705"/>
      <c r="L649" s="101"/>
      <c r="M649" s="99"/>
      <c r="N649" s="42"/>
      <c r="O649" s="42"/>
      <c r="P649" s="42"/>
      <c r="Q649" s="42"/>
    </row>
    <row r="650" spans="5:17">
      <c r="E650" s="639"/>
      <c r="F650" s="41"/>
      <c r="G650" s="95"/>
      <c r="H650" s="41"/>
      <c r="I650" s="50"/>
      <c r="J650" s="41"/>
      <c r="K650" s="705"/>
      <c r="L650" s="101"/>
      <c r="M650" s="99"/>
      <c r="N650" s="42"/>
      <c r="O650" s="42"/>
      <c r="P650" s="42"/>
      <c r="Q650" s="42"/>
    </row>
    <row r="651" spans="5:17">
      <c r="E651" s="639"/>
      <c r="F651" s="41"/>
      <c r="G651" s="95"/>
      <c r="H651" s="41"/>
      <c r="I651" s="50"/>
      <c r="J651" s="41"/>
      <c r="K651" s="705"/>
      <c r="L651" s="101"/>
      <c r="M651" s="99"/>
      <c r="N651" s="42"/>
      <c r="O651" s="42"/>
      <c r="P651" s="42"/>
      <c r="Q651" s="42"/>
    </row>
    <row r="652" spans="5:17">
      <c r="E652" s="639"/>
      <c r="F652" s="41"/>
      <c r="G652" s="95"/>
      <c r="H652" s="41"/>
      <c r="I652" s="50"/>
      <c r="J652" s="41"/>
      <c r="K652" s="705"/>
      <c r="L652" s="101"/>
      <c r="M652" s="99"/>
      <c r="N652" s="42"/>
      <c r="O652" s="42"/>
      <c r="P652" s="42"/>
      <c r="Q652" s="42"/>
    </row>
    <row r="653" spans="5:17">
      <c r="E653" s="639"/>
      <c r="F653" s="41"/>
      <c r="G653" s="95"/>
      <c r="H653" s="41"/>
      <c r="I653" s="50"/>
      <c r="J653" s="41"/>
      <c r="K653" s="705"/>
      <c r="L653" s="101"/>
      <c r="M653" s="99"/>
      <c r="N653" s="42"/>
      <c r="O653" s="42"/>
      <c r="P653" s="42"/>
      <c r="Q653" s="42"/>
    </row>
    <row r="654" spans="5:17">
      <c r="E654" s="639"/>
      <c r="F654" s="41"/>
      <c r="G654" s="95"/>
      <c r="H654" s="41"/>
      <c r="I654" s="50"/>
      <c r="J654" s="41"/>
      <c r="K654" s="705"/>
    </row>
    <row r="655" spans="5:17">
      <c r="E655" s="639"/>
      <c r="F655" s="41"/>
      <c r="G655" s="95"/>
      <c r="H655" s="41"/>
      <c r="I655" s="50"/>
      <c r="J655" s="41"/>
      <c r="K655" s="705"/>
    </row>
    <row r="656" spans="5:17">
      <c r="E656" s="639"/>
      <c r="F656" s="41"/>
      <c r="G656" s="95"/>
      <c r="H656" s="41"/>
      <c r="I656" s="50"/>
      <c r="J656" s="41"/>
      <c r="K656" s="705"/>
    </row>
    <row r="657" spans="5:11">
      <c r="E657" s="639"/>
      <c r="F657" s="41"/>
      <c r="G657" s="95"/>
      <c r="H657" s="41"/>
      <c r="I657" s="50"/>
      <c r="J657" s="41"/>
      <c r="K657" s="705"/>
    </row>
    <row r="658" spans="5:11">
      <c r="E658" s="639"/>
      <c r="F658" s="41"/>
      <c r="G658" s="95"/>
      <c r="H658" s="41"/>
      <c r="I658" s="50"/>
      <c r="J658" s="41"/>
      <c r="K658" s="705"/>
    </row>
  </sheetData>
  <sheetProtection algorithmName="SHA-512" hashValue="QoyMRnenZB5OjDo78C8YlOhTQXcBFSPeb1ix8diyXesCoL05aeFteoiKB4Ijb+hi153HLxgHBH+BguDhW0m3AA==" saltValue="+adV1J3KjoOe3YhVTuFR2w==" spinCount="100000" sheet="1" objects="1" scenarios="1" selectLockedCells="1"/>
  <mergeCells count="165">
    <mergeCell ref="A533:D533"/>
    <mergeCell ref="A543:D543"/>
    <mergeCell ref="H524:I524"/>
    <mergeCell ref="H523:I523"/>
    <mergeCell ref="H522:I522"/>
    <mergeCell ref="H521:I521"/>
    <mergeCell ref="H231:I231"/>
    <mergeCell ref="H235:I235"/>
    <mergeCell ref="A334:D334"/>
    <mergeCell ref="A457:D457"/>
    <mergeCell ref="A478:D478"/>
    <mergeCell ref="A339:D339"/>
    <mergeCell ref="E345:K345"/>
    <mergeCell ref="A354:D354"/>
    <mergeCell ref="H489:I489"/>
    <mergeCell ref="H490:I490"/>
    <mergeCell ref="H491:I491"/>
    <mergeCell ref="H492:I492"/>
    <mergeCell ref="H493:I493"/>
    <mergeCell ref="H414:I414"/>
    <mergeCell ref="A414:D414"/>
    <mergeCell ref="A173:D173"/>
    <mergeCell ref="A162:D162"/>
    <mergeCell ref="A155:D155"/>
    <mergeCell ref="H532:I532"/>
    <mergeCell ref="H581:I581"/>
    <mergeCell ref="H572:I572"/>
    <mergeCell ref="H559:I559"/>
    <mergeCell ref="H560:I560"/>
    <mergeCell ref="H561:I561"/>
    <mergeCell ref="H564:I564"/>
    <mergeCell ref="H565:I565"/>
    <mergeCell ref="H566:I566"/>
    <mergeCell ref="H567:I567"/>
    <mergeCell ref="H568:I568"/>
    <mergeCell ref="H569:I569"/>
    <mergeCell ref="H570:I570"/>
    <mergeCell ref="H571:I571"/>
    <mergeCell ref="H558:I558"/>
    <mergeCell ref="H562:I562"/>
    <mergeCell ref="H563:I563"/>
    <mergeCell ref="H404:I404"/>
    <mergeCell ref="H401:I401"/>
    <mergeCell ref="A521:D521"/>
    <mergeCell ref="A524:D524"/>
    <mergeCell ref="H226:I226"/>
    <mergeCell ref="H236:I236"/>
    <mergeCell ref="H237:I237"/>
    <mergeCell ref="H238:I238"/>
    <mergeCell ref="H285:I285"/>
    <mergeCell ref="H531:I531"/>
    <mergeCell ref="H423:I423"/>
    <mergeCell ref="H418:I418"/>
    <mergeCell ref="H419:I419"/>
    <mergeCell ref="H422:I422"/>
    <mergeCell ref="H421:I421"/>
    <mergeCell ref="H420:I420"/>
    <mergeCell ref="H413:I413"/>
    <mergeCell ref="H241:I241"/>
    <mergeCell ref="H228:I228"/>
    <mergeCell ref="E346:K346"/>
    <mergeCell ref="E347:K347"/>
    <mergeCell ref="E348:K348"/>
    <mergeCell ref="E592:K592"/>
    <mergeCell ref="H179:I179"/>
    <mergeCell ref="A523:D523"/>
    <mergeCell ref="H599:I599"/>
    <mergeCell ref="H595:I595"/>
    <mergeCell ref="H596:I596"/>
    <mergeCell ref="A603:D603"/>
    <mergeCell ref="H580:I580"/>
    <mergeCell ref="A167:D167"/>
    <mergeCell ref="H188:I188"/>
    <mergeCell ref="H219:I219"/>
    <mergeCell ref="H204:I204"/>
    <mergeCell ref="H205:I205"/>
    <mergeCell ref="H488:I488"/>
    <mergeCell ref="H487:I487"/>
    <mergeCell ref="H424:I424"/>
    <mergeCell ref="A351:D351"/>
    <mergeCell ref="A389:D389"/>
    <mergeCell ref="A400:D400"/>
    <mergeCell ref="H400:I400"/>
    <mergeCell ref="H408:I408"/>
    <mergeCell ref="H417:I417"/>
    <mergeCell ref="H412:I412"/>
    <mergeCell ref="H405:I405"/>
    <mergeCell ref="A19:K19"/>
    <mergeCell ref="A21:K21"/>
    <mergeCell ref="A12:K14"/>
    <mergeCell ref="A16:K17"/>
    <mergeCell ref="H24:I24"/>
    <mergeCell ref="J24:K24"/>
    <mergeCell ref="A606:K606"/>
    <mergeCell ref="H551:I551"/>
    <mergeCell ref="H548:I548"/>
    <mergeCell ref="H549:I549"/>
    <mergeCell ref="H550:I550"/>
    <mergeCell ref="H538:I538"/>
    <mergeCell ref="H537:I537"/>
    <mergeCell ref="H536:I536"/>
    <mergeCell ref="H533:I533"/>
    <mergeCell ref="H573:I573"/>
    <mergeCell ref="H574:I574"/>
    <mergeCell ref="H575:I575"/>
    <mergeCell ref="H576:I576"/>
    <mergeCell ref="H577:I577"/>
    <mergeCell ref="H578:I578"/>
    <mergeCell ref="H579:I579"/>
    <mergeCell ref="H582:I582"/>
    <mergeCell ref="E591:K591"/>
    <mergeCell ref="H190:I190"/>
    <mergeCell ref="E196:K196"/>
    <mergeCell ref="E197:K197"/>
    <mergeCell ref="H202:I202"/>
    <mergeCell ref="H203:I203"/>
    <mergeCell ref="H208:I208"/>
    <mergeCell ref="H154:I154"/>
    <mergeCell ref="H155:I155"/>
    <mergeCell ref="E143:K143"/>
    <mergeCell ref="E144:K144"/>
    <mergeCell ref="E145:K145"/>
    <mergeCell ref="E146:K146"/>
    <mergeCell ref="H160:I160"/>
    <mergeCell ref="H153:I153"/>
    <mergeCell ref="H167:I167"/>
    <mergeCell ref="H209:I209"/>
    <mergeCell ref="H222:I222"/>
    <mergeCell ref="H546:I546"/>
    <mergeCell ref="A547:D547"/>
    <mergeCell ref="H547:I547"/>
    <mergeCell ref="A168:D168"/>
    <mergeCell ref="H539:I539"/>
    <mergeCell ref="H409:I409"/>
    <mergeCell ref="A153:D153"/>
    <mergeCell ref="H227:I227"/>
    <mergeCell ref="H182:I182"/>
    <mergeCell ref="H181:I181"/>
    <mergeCell ref="H180:I180"/>
    <mergeCell ref="H185:I185"/>
    <mergeCell ref="H161:I161"/>
    <mergeCell ref="H186:I186"/>
    <mergeCell ref="H187:I187"/>
    <mergeCell ref="H162:I162"/>
    <mergeCell ref="H217:I217"/>
    <mergeCell ref="H218:I218"/>
    <mergeCell ref="A291:D291"/>
    <mergeCell ref="H183:I183"/>
    <mergeCell ref="H184:I184"/>
    <mergeCell ref="H189:I189"/>
    <mergeCell ref="L270:L271"/>
    <mergeCell ref="M270:M271"/>
    <mergeCell ref="A246:D246"/>
    <mergeCell ref="A247:D247"/>
    <mergeCell ref="A248:D248"/>
    <mergeCell ref="A249:D249"/>
    <mergeCell ref="A250:D250"/>
    <mergeCell ref="A285:D285"/>
    <mergeCell ref="E270:E271"/>
    <mergeCell ref="F270:F271"/>
    <mergeCell ref="G270:G271"/>
    <mergeCell ref="H270:H271"/>
    <mergeCell ref="I270:I271"/>
    <mergeCell ref="J270:J271"/>
    <mergeCell ref="K270:K271"/>
  </mergeCells>
  <pageMargins left="0.7" right="0.7" top="0.75" bottom="0.75" header="0.3" footer="0.3"/>
  <pageSetup paperSize="9" scale="53" fitToHeight="0" orientation="portrait" r:id="rId1"/>
  <rowBreaks count="3" manualBreakCount="3">
    <brk id="87" max="12" man="1"/>
    <brk id="176" max="12" man="1"/>
    <brk id="273"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1"/>
  <sheetViews>
    <sheetView view="pageBreakPreview" topLeftCell="A127" zoomScale="120" zoomScaleNormal="100" zoomScaleSheetLayoutView="120" workbookViewId="0">
      <selection activeCell="J149" sqref="J149"/>
    </sheetView>
  </sheetViews>
  <sheetFormatPr defaultRowHeight="15"/>
  <cols>
    <col min="4" max="4" width="13" customWidth="1"/>
    <col min="5" max="5" width="22.42578125" style="604" customWidth="1"/>
    <col min="6" max="6" width="7" customWidth="1"/>
    <col min="7" max="7" width="8.28515625" customWidth="1"/>
    <col min="9" max="9" width="9.7109375" style="658" customWidth="1"/>
    <col min="10" max="10" width="9.7109375" bestFit="1" customWidth="1"/>
    <col min="11" max="11" width="16.28515625" customWidth="1"/>
  </cols>
  <sheetData>
    <row r="1" spans="1:12">
      <c r="A1" s="319"/>
      <c r="B1" s="319"/>
      <c r="C1" s="319"/>
      <c r="D1" s="319"/>
      <c r="E1" s="592"/>
      <c r="F1" s="319"/>
      <c r="G1" s="319"/>
      <c r="H1" s="319"/>
      <c r="I1" s="319"/>
      <c r="J1" s="319"/>
      <c r="K1" s="319"/>
    </row>
    <row r="2" spans="1:12">
      <c r="A2" s="251" t="s">
        <v>0</v>
      </c>
      <c r="B2" s="320"/>
      <c r="C2" s="321" t="s">
        <v>213</v>
      </c>
      <c r="D2" s="322"/>
      <c r="E2" s="593"/>
      <c r="F2" s="323"/>
      <c r="G2" s="322"/>
      <c r="H2" s="322"/>
      <c r="I2" s="319"/>
      <c r="J2" s="319"/>
      <c r="K2" s="319"/>
    </row>
    <row r="3" spans="1:12" ht="12.75" customHeight="1">
      <c r="A3" s="251"/>
      <c r="B3" s="324"/>
      <c r="C3" s="325"/>
      <c r="D3" s="326"/>
      <c r="E3" s="594"/>
      <c r="F3" s="327"/>
      <c r="G3" s="326"/>
      <c r="H3" s="319"/>
      <c r="I3" s="319"/>
      <c r="J3" s="319"/>
      <c r="K3" s="319"/>
    </row>
    <row r="4" spans="1:12">
      <c r="A4" s="251" t="s">
        <v>175</v>
      </c>
      <c r="B4" s="253"/>
      <c r="C4" s="321" t="s">
        <v>313</v>
      </c>
      <c r="D4" s="322"/>
      <c r="E4" s="593"/>
      <c r="F4" s="323"/>
      <c r="G4" s="322"/>
      <c r="H4" s="322"/>
      <c r="I4" s="319"/>
      <c r="J4" s="319"/>
      <c r="K4" s="319"/>
    </row>
    <row r="5" spans="1:12" ht="12.75" customHeight="1">
      <c r="A5" s="251"/>
      <c r="B5" s="251"/>
      <c r="C5" s="251"/>
      <c r="D5" s="328"/>
      <c r="E5" s="595"/>
      <c r="F5" s="329"/>
      <c r="G5" s="328"/>
      <c r="H5" s="319"/>
      <c r="I5" s="319"/>
      <c r="J5" s="319"/>
      <c r="K5" s="319"/>
    </row>
    <row r="6" spans="1:12">
      <c r="A6" s="251" t="s">
        <v>314</v>
      </c>
      <c r="B6" s="251"/>
      <c r="C6" s="321" t="s">
        <v>576</v>
      </c>
      <c r="D6" s="321"/>
      <c r="E6" s="596"/>
      <c r="F6" s="330"/>
      <c r="G6" s="322"/>
      <c r="H6" s="322"/>
      <c r="I6" s="319"/>
      <c r="J6" s="319"/>
      <c r="K6" s="319"/>
    </row>
    <row r="7" spans="1:12">
      <c r="A7" s="319"/>
      <c r="B7" s="319"/>
      <c r="C7" s="319"/>
      <c r="D7" s="319"/>
      <c r="E7" s="592"/>
      <c r="F7" s="319"/>
      <c r="G7" s="319"/>
      <c r="H7" s="319"/>
      <c r="I7" s="319"/>
      <c r="J7" s="319"/>
      <c r="K7" s="319"/>
    </row>
    <row r="8" spans="1:12">
      <c r="A8" s="319"/>
      <c r="B8" s="319"/>
      <c r="C8" s="319"/>
      <c r="D8" s="319"/>
      <c r="E8" s="592"/>
      <c r="F8" s="319"/>
      <c r="G8" s="319"/>
      <c r="H8" s="319"/>
      <c r="I8" s="319"/>
      <c r="J8" s="319"/>
      <c r="K8" s="319"/>
    </row>
    <row r="9" spans="1:12">
      <c r="A9" s="331" t="s">
        <v>315</v>
      </c>
      <c r="B9" s="332"/>
      <c r="C9" s="332"/>
      <c r="D9" s="333"/>
      <c r="E9" s="366"/>
      <c r="F9" s="335"/>
      <c r="G9" s="336"/>
      <c r="H9" s="336"/>
      <c r="I9" s="356"/>
      <c r="J9" s="319"/>
      <c r="K9" s="319"/>
    </row>
    <row r="10" spans="1:12">
      <c r="A10" s="337"/>
      <c r="B10" s="332"/>
      <c r="C10" s="332"/>
      <c r="D10" s="338"/>
      <c r="E10" s="597"/>
      <c r="F10" s="339"/>
      <c r="G10" s="340"/>
      <c r="H10" s="340"/>
      <c r="I10" s="651"/>
      <c r="J10" s="319"/>
      <c r="K10" s="319"/>
    </row>
    <row r="11" spans="1:12">
      <c r="A11" s="334" t="s">
        <v>316</v>
      </c>
      <c r="B11" s="334"/>
      <c r="C11" s="334"/>
      <c r="D11" s="334"/>
      <c r="E11" s="366"/>
      <c r="F11" s="341"/>
      <c r="G11" s="334"/>
      <c r="H11" s="334"/>
      <c r="I11" s="356"/>
      <c r="J11" s="319"/>
      <c r="K11" s="319"/>
    </row>
    <row r="12" spans="1:12">
      <c r="A12" s="334" t="s">
        <v>317</v>
      </c>
      <c r="B12" s="334"/>
      <c r="C12" s="334"/>
      <c r="D12" s="334"/>
      <c r="E12" s="366"/>
      <c r="F12" s="341"/>
      <c r="G12" s="334"/>
      <c r="H12" s="334"/>
      <c r="I12" s="356"/>
      <c r="J12" s="319"/>
      <c r="K12" s="319"/>
    </row>
    <row r="13" spans="1:12" ht="9" customHeight="1">
      <c r="A13" s="334"/>
      <c r="B13" s="334"/>
      <c r="C13" s="334"/>
      <c r="D13" s="334"/>
      <c r="E13" s="366"/>
      <c r="F13" s="341"/>
      <c r="G13" s="334"/>
      <c r="H13" s="334"/>
      <c r="I13" s="356"/>
      <c r="J13" s="319"/>
      <c r="K13" s="319"/>
    </row>
    <row r="14" spans="1:12" ht="19.899999999999999" customHeight="1">
      <c r="A14" s="251"/>
      <c r="B14" s="332"/>
      <c r="C14" s="251"/>
      <c r="D14" s="342"/>
      <c r="E14" s="350" t="s">
        <v>1</v>
      </c>
      <c r="F14" s="343" t="s">
        <v>2</v>
      </c>
      <c r="G14" s="344"/>
      <c r="H14" s="345" t="s">
        <v>318</v>
      </c>
      <c r="I14" s="346"/>
      <c r="J14" s="345" t="s">
        <v>319</v>
      </c>
      <c r="K14" s="346"/>
      <c r="L14" s="347"/>
    </row>
    <row r="15" spans="1:12" ht="22.5">
      <c r="A15" s="319"/>
      <c r="B15" s="319"/>
      <c r="C15" s="319"/>
      <c r="D15" s="319"/>
      <c r="E15" s="350" t="s">
        <v>237</v>
      </c>
      <c r="F15" s="348" t="s">
        <v>5</v>
      </c>
      <c r="G15" s="349" t="s">
        <v>6</v>
      </c>
      <c r="H15" s="349" t="s">
        <v>320</v>
      </c>
      <c r="I15" s="350" t="s">
        <v>7</v>
      </c>
      <c r="J15" s="349" t="s">
        <v>320</v>
      </c>
      <c r="K15" s="350" t="s">
        <v>321</v>
      </c>
      <c r="L15" s="347"/>
    </row>
    <row r="16" spans="1:12">
      <c r="A16" s="319"/>
      <c r="B16" s="319"/>
      <c r="C16" s="319"/>
      <c r="D16" s="319"/>
      <c r="E16" s="352"/>
      <c r="F16" s="351"/>
      <c r="G16" s="352"/>
      <c r="H16" s="352"/>
      <c r="I16" s="255"/>
      <c r="J16" s="255"/>
      <c r="K16" s="353"/>
      <c r="L16" s="347"/>
    </row>
    <row r="17" spans="1:12">
      <c r="A17" s="358" t="s">
        <v>322</v>
      </c>
      <c r="B17" s="251"/>
      <c r="C17" s="251"/>
      <c r="D17" s="251"/>
      <c r="E17" s="366"/>
      <c r="F17" s="355"/>
      <c r="G17" s="356"/>
      <c r="H17" s="357"/>
      <c r="I17" s="357"/>
      <c r="J17" s="255"/>
      <c r="K17" s="353"/>
      <c r="L17" s="347"/>
    </row>
    <row r="18" spans="1:12">
      <c r="A18" s="358"/>
      <c r="B18" s="251"/>
      <c r="C18" s="251"/>
      <c r="D18" s="251"/>
      <c r="E18" s="366"/>
      <c r="F18" s="355"/>
      <c r="G18" s="356"/>
      <c r="H18" s="357"/>
      <c r="I18" s="357"/>
      <c r="J18" s="255"/>
      <c r="K18" s="353"/>
      <c r="L18" s="347"/>
    </row>
    <row r="19" spans="1:12">
      <c r="A19" s="328" t="s">
        <v>323</v>
      </c>
      <c r="B19" s="251"/>
      <c r="C19" s="359"/>
      <c r="D19" s="360"/>
      <c r="E19" s="598"/>
      <c r="F19" s="251"/>
      <c r="G19" s="251"/>
      <c r="H19" s="361"/>
      <c r="I19" s="361"/>
      <c r="J19" s="255"/>
      <c r="K19" s="353"/>
      <c r="L19" s="347"/>
    </row>
    <row r="20" spans="1:12">
      <c r="A20" s="251" t="s">
        <v>324</v>
      </c>
      <c r="B20" s="251"/>
      <c r="C20" s="251"/>
      <c r="D20" s="251"/>
      <c r="E20" s="362" t="s">
        <v>325</v>
      </c>
      <c r="F20" s="363" t="s">
        <v>326</v>
      </c>
      <c r="G20" s="363">
        <v>1347</v>
      </c>
      <c r="H20" s="363">
        <v>500</v>
      </c>
      <c r="I20" s="652">
        <v>3</v>
      </c>
      <c r="J20" s="364"/>
      <c r="K20" s="365">
        <f>I20*J20</f>
        <v>0</v>
      </c>
      <c r="L20" s="347"/>
    </row>
    <row r="21" spans="1:12">
      <c r="A21" s="251" t="s">
        <v>327</v>
      </c>
      <c r="B21" s="251"/>
      <c r="C21" s="251"/>
      <c r="D21" s="251"/>
      <c r="E21" s="362" t="s">
        <v>325</v>
      </c>
      <c r="F21" s="363" t="s">
        <v>326</v>
      </c>
      <c r="G21" s="363">
        <v>1347</v>
      </c>
      <c r="H21" s="363">
        <v>500</v>
      </c>
      <c r="I21" s="652">
        <v>3</v>
      </c>
      <c r="J21" s="364"/>
      <c r="K21" s="365">
        <f t="shared" ref="K21:K31" si="0">I21*J21</f>
        <v>0</v>
      </c>
      <c r="L21" s="347"/>
    </row>
    <row r="22" spans="1:12">
      <c r="A22" s="251" t="s">
        <v>328</v>
      </c>
      <c r="B22" s="251"/>
      <c r="C22" s="251"/>
      <c r="D22" s="251"/>
      <c r="E22" s="362" t="s">
        <v>329</v>
      </c>
      <c r="F22" s="363" t="s">
        <v>326</v>
      </c>
      <c r="G22" s="363">
        <v>1347</v>
      </c>
      <c r="H22" s="363">
        <v>500</v>
      </c>
      <c r="I22" s="652">
        <v>3</v>
      </c>
      <c r="J22" s="364"/>
      <c r="K22" s="365">
        <f t="shared" si="0"/>
        <v>0</v>
      </c>
      <c r="L22" s="347"/>
    </row>
    <row r="23" spans="1:12">
      <c r="A23" s="359" t="s">
        <v>330</v>
      </c>
      <c r="B23" s="359"/>
      <c r="C23" s="359"/>
      <c r="D23" s="359"/>
      <c r="E23" s="362" t="s">
        <v>331</v>
      </c>
      <c r="F23" s="363" t="s">
        <v>326</v>
      </c>
      <c r="G23" s="363">
        <v>1347</v>
      </c>
      <c r="H23" s="363">
        <v>500</v>
      </c>
      <c r="I23" s="652">
        <v>3</v>
      </c>
      <c r="J23" s="364"/>
      <c r="K23" s="365">
        <f t="shared" si="0"/>
        <v>0</v>
      </c>
      <c r="L23" s="347"/>
    </row>
    <row r="24" spans="1:12">
      <c r="A24" s="359" t="s">
        <v>332</v>
      </c>
      <c r="B24" s="359"/>
      <c r="C24" s="359"/>
      <c r="D24" s="359"/>
      <c r="E24" s="362" t="s">
        <v>333</v>
      </c>
      <c r="F24" s="363" t="s">
        <v>326</v>
      </c>
      <c r="G24" s="363">
        <v>1347</v>
      </c>
      <c r="H24" s="363">
        <v>50</v>
      </c>
      <c r="I24" s="652">
        <v>27</v>
      </c>
      <c r="J24" s="364"/>
      <c r="K24" s="365">
        <f t="shared" si="0"/>
        <v>0</v>
      </c>
      <c r="L24" s="347"/>
    </row>
    <row r="25" spans="1:12">
      <c r="A25" s="359" t="s">
        <v>334</v>
      </c>
      <c r="B25" s="359"/>
      <c r="C25" s="359"/>
      <c r="D25" s="359"/>
      <c r="E25" s="362" t="s">
        <v>333</v>
      </c>
      <c r="F25" s="363" t="s">
        <v>326</v>
      </c>
      <c r="G25" s="363">
        <v>1347</v>
      </c>
      <c r="H25" s="363">
        <v>250</v>
      </c>
      <c r="I25" s="652">
        <v>5</v>
      </c>
      <c r="J25" s="364"/>
      <c r="K25" s="365">
        <f t="shared" si="0"/>
        <v>0</v>
      </c>
      <c r="L25" s="347"/>
    </row>
    <row r="26" spans="1:12">
      <c r="A26" s="359" t="s">
        <v>335</v>
      </c>
      <c r="B26" s="359"/>
      <c r="C26" s="359"/>
      <c r="D26" s="359"/>
      <c r="E26" s="362" t="s">
        <v>333</v>
      </c>
      <c r="F26" s="363" t="s">
        <v>326</v>
      </c>
      <c r="G26" s="363">
        <v>1347</v>
      </c>
      <c r="H26" s="363">
        <v>2500</v>
      </c>
      <c r="I26" s="652">
        <v>3</v>
      </c>
      <c r="J26" s="364"/>
      <c r="K26" s="365">
        <f t="shared" si="0"/>
        <v>0</v>
      </c>
      <c r="L26" s="347"/>
    </row>
    <row r="27" spans="1:12">
      <c r="A27" s="359" t="s">
        <v>336</v>
      </c>
      <c r="B27" s="359"/>
      <c r="C27" s="359"/>
      <c r="D27" s="359"/>
      <c r="E27" s="362" t="s">
        <v>337</v>
      </c>
      <c r="F27" s="363" t="s">
        <v>326</v>
      </c>
      <c r="G27" s="363">
        <v>1347</v>
      </c>
      <c r="H27" s="363">
        <v>2500</v>
      </c>
      <c r="I27" s="652">
        <v>3</v>
      </c>
      <c r="J27" s="364"/>
      <c r="K27" s="365">
        <f t="shared" si="0"/>
        <v>0</v>
      </c>
      <c r="L27" s="347"/>
    </row>
    <row r="28" spans="1:12">
      <c r="A28" s="359" t="s">
        <v>338</v>
      </c>
      <c r="B28" s="359"/>
      <c r="C28" s="359"/>
      <c r="D28" s="359"/>
      <c r="E28" s="362" t="s">
        <v>339</v>
      </c>
      <c r="F28" s="363" t="s">
        <v>290</v>
      </c>
      <c r="G28" s="363">
        <v>10</v>
      </c>
      <c r="H28" s="363">
        <v>100</v>
      </c>
      <c r="I28" s="652">
        <v>1</v>
      </c>
      <c r="J28" s="364"/>
      <c r="K28" s="365">
        <f t="shared" si="0"/>
        <v>0</v>
      </c>
      <c r="L28" s="347"/>
    </row>
    <row r="29" spans="1:12">
      <c r="A29" s="359" t="s">
        <v>340</v>
      </c>
      <c r="B29" s="359"/>
      <c r="C29" s="359"/>
      <c r="D29" s="359"/>
      <c r="E29" s="362" t="s">
        <v>333</v>
      </c>
      <c r="F29" s="363" t="s">
        <v>326</v>
      </c>
      <c r="G29" s="363">
        <v>1347</v>
      </c>
      <c r="H29" s="363">
        <v>5000</v>
      </c>
      <c r="I29" s="652">
        <v>3</v>
      </c>
      <c r="J29" s="364"/>
      <c r="K29" s="365">
        <f t="shared" si="0"/>
        <v>0</v>
      </c>
      <c r="L29" s="347"/>
    </row>
    <row r="30" spans="1:12">
      <c r="A30" s="359" t="s">
        <v>341</v>
      </c>
      <c r="B30" s="359"/>
      <c r="C30" s="359"/>
      <c r="D30" s="359"/>
      <c r="E30" s="362" t="s">
        <v>342</v>
      </c>
      <c r="F30" s="363" t="s">
        <v>326</v>
      </c>
      <c r="G30" s="363">
        <v>128.5</v>
      </c>
      <c r="H30" s="363">
        <v>1000</v>
      </c>
      <c r="I30" s="652">
        <v>3</v>
      </c>
      <c r="J30" s="364"/>
      <c r="K30" s="365">
        <f t="shared" si="0"/>
        <v>0</v>
      </c>
      <c r="L30" s="347"/>
    </row>
    <row r="31" spans="1:12">
      <c r="A31" s="359" t="s">
        <v>343</v>
      </c>
      <c r="B31" s="359"/>
      <c r="C31" s="359"/>
      <c r="D31" s="359"/>
      <c r="E31" s="362" t="s">
        <v>344</v>
      </c>
      <c r="F31" s="363" t="s">
        <v>326</v>
      </c>
      <c r="G31" s="363">
        <v>1347</v>
      </c>
      <c r="H31" s="363">
        <v>1000</v>
      </c>
      <c r="I31" s="652">
        <v>3</v>
      </c>
      <c r="J31" s="364"/>
      <c r="K31" s="365">
        <f t="shared" si="0"/>
        <v>0</v>
      </c>
      <c r="L31" s="347"/>
    </row>
    <row r="32" spans="1:12">
      <c r="A32" s="251" t="s">
        <v>345</v>
      </c>
      <c r="B32" s="366"/>
      <c r="C32" s="366"/>
      <c r="D32" s="366"/>
      <c r="E32" s="367"/>
      <c r="F32" s="355"/>
      <c r="G32" s="255"/>
      <c r="H32" s="366"/>
      <c r="I32" s="368"/>
      <c r="J32" s="255"/>
      <c r="K32" s="353"/>
      <c r="L32" s="347"/>
    </row>
    <row r="33" spans="1:12">
      <c r="A33" s="251"/>
      <c r="B33" s="366"/>
      <c r="C33" s="366"/>
      <c r="D33" s="366"/>
      <c r="E33" s="367"/>
      <c r="F33" s="355"/>
      <c r="G33" s="255"/>
      <c r="H33" s="366"/>
      <c r="I33" s="368"/>
      <c r="J33" s="255"/>
      <c r="K33" s="353"/>
      <c r="L33" s="347"/>
    </row>
    <row r="34" spans="1:12">
      <c r="A34" s="369" t="s">
        <v>346</v>
      </c>
      <c r="B34" s="360"/>
      <c r="C34" s="360"/>
      <c r="D34" s="360"/>
      <c r="E34" s="370"/>
      <c r="F34" s="360"/>
      <c r="G34" s="360"/>
      <c r="H34" s="371"/>
      <c r="I34" s="371"/>
      <c r="J34" s="372"/>
      <c r="K34" s="353"/>
      <c r="L34" s="347"/>
    </row>
    <row r="35" spans="1:12">
      <c r="A35" s="359" t="s">
        <v>347</v>
      </c>
      <c r="B35" s="359"/>
      <c r="C35" s="359"/>
      <c r="D35" s="359"/>
      <c r="E35" s="373" t="s">
        <v>348</v>
      </c>
      <c r="F35" s="374" t="s">
        <v>292</v>
      </c>
      <c r="G35" s="374">
        <v>120</v>
      </c>
      <c r="H35" s="374">
        <v>15</v>
      </c>
      <c r="I35" s="374">
        <v>8</v>
      </c>
      <c r="J35" s="364"/>
      <c r="K35" s="365">
        <f t="shared" ref="K35:K40" si="1">I35*J35</f>
        <v>0</v>
      </c>
      <c r="L35" s="347"/>
    </row>
    <row r="36" spans="1:12">
      <c r="A36" s="359" t="s">
        <v>349</v>
      </c>
      <c r="B36" s="359"/>
      <c r="C36" s="359"/>
      <c r="D36" s="359"/>
      <c r="E36" s="373" t="s">
        <v>350</v>
      </c>
      <c r="F36" s="374" t="s">
        <v>292</v>
      </c>
      <c r="G36" s="374">
        <v>120</v>
      </c>
      <c r="H36" s="374">
        <v>15</v>
      </c>
      <c r="I36" s="443">
        <v>8</v>
      </c>
      <c r="J36" s="364"/>
      <c r="K36" s="365">
        <f t="shared" si="1"/>
        <v>0</v>
      </c>
      <c r="L36" s="347"/>
    </row>
    <row r="37" spans="1:12">
      <c r="A37" s="359" t="s">
        <v>351</v>
      </c>
      <c r="B37" s="359"/>
      <c r="C37" s="359"/>
      <c r="D37" s="359"/>
      <c r="E37" s="373" t="s">
        <v>352</v>
      </c>
      <c r="F37" s="374" t="s">
        <v>292</v>
      </c>
      <c r="G37" s="374">
        <v>120</v>
      </c>
      <c r="H37" s="374">
        <v>15</v>
      </c>
      <c r="I37" s="443">
        <v>8</v>
      </c>
      <c r="J37" s="364"/>
      <c r="K37" s="365">
        <f t="shared" si="1"/>
        <v>0</v>
      </c>
      <c r="L37" s="347"/>
    </row>
    <row r="38" spans="1:12">
      <c r="A38" s="359" t="s">
        <v>353</v>
      </c>
      <c r="B38" s="359"/>
      <c r="C38" s="359"/>
      <c r="D38" s="359"/>
      <c r="E38" s="373" t="s">
        <v>350</v>
      </c>
      <c r="F38" s="374" t="s">
        <v>292</v>
      </c>
      <c r="G38" s="374">
        <v>120</v>
      </c>
      <c r="H38" s="374">
        <v>15</v>
      </c>
      <c r="I38" s="374">
        <v>8</v>
      </c>
      <c r="J38" s="364"/>
      <c r="K38" s="365">
        <f t="shared" si="1"/>
        <v>0</v>
      </c>
      <c r="L38" s="347"/>
    </row>
    <row r="39" spans="1:12">
      <c r="A39" s="359" t="s">
        <v>354</v>
      </c>
      <c r="B39" s="359"/>
      <c r="C39" s="359"/>
      <c r="D39" s="359"/>
      <c r="E39" s="373" t="s">
        <v>355</v>
      </c>
      <c r="F39" s="374" t="s">
        <v>292</v>
      </c>
      <c r="G39" s="374">
        <v>120</v>
      </c>
      <c r="H39" s="374">
        <v>15</v>
      </c>
      <c r="I39" s="443">
        <v>8</v>
      </c>
      <c r="J39" s="364"/>
      <c r="K39" s="365">
        <f t="shared" si="1"/>
        <v>0</v>
      </c>
      <c r="L39" s="347"/>
    </row>
    <row r="40" spans="1:12">
      <c r="A40" s="359" t="s">
        <v>356</v>
      </c>
      <c r="B40" s="359"/>
      <c r="C40" s="359"/>
      <c r="D40" s="359"/>
      <c r="E40" s="373" t="s">
        <v>357</v>
      </c>
      <c r="F40" s="374" t="s">
        <v>292</v>
      </c>
      <c r="G40" s="374">
        <v>120</v>
      </c>
      <c r="H40" s="374">
        <v>15</v>
      </c>
      <c r="I40" s="443">
        <v>8</v>
      </c>
      <c r="J40" s="364"/>
      <c r="K40" s="365">
        <f t="shared" si="1"/>
        <v>0</v>
      </c>
      <c r="L40" s="347"/>
    </row>
    <row r="41" spans="1:12">
      <c r="A41" s="251"/>
      <c r="B41" s="366"/>
      <c r="C41" s="366"/>
      <c r="D41" s="366"/>
      <c r="E41" s="367"/>
      <c r="F41" s="355"/>
      <c r="G41" s="255"/>
      <c r="H41" s="366"/>
      <c r="I41" s="368"/>
      <c r="J41" s="255"/>
      <c r="K41" s="353"/>
      <c r="L41" s="347"/>
    </row>
    <row r="42" spans="1:12">
      <c r="A42" s="369" t="s">
        <v>358</v>
      </c>
      <c r="B42" s="359"/>
      <c r="C42" s="359"/>
      <c r="D42" s="359"/>
      <c r="E42" s="375"/>
      <c r="F42" s="376"/>
      <c r="G42" s="359"/>
      <c r="H42" s="377"/>
      <c r="I42" s="361"/>
      <c r="J42" s="255"/>
      <c r="K42" s="353"/>
      <c r="L42" s="347"/>
    </row>
    <row r="43" spans="1:12">
      <c r="A43" s="359" t="s">
        <v>359</v>
      </c>
      <c r="B43" s="359"/>
      <c r="C43" s="359"/>
      <c r="D43" s="359"/>
      <c r="E43" s="373" t="s">
        <v>360</v>
      </c>
      <c r="F43" s="374" t="s">
        <v>361</v>
      </c>
      <c r="G43" s="374">
        <v>2</v>
      </c>
      <c r="H43" s="374">
        <v>1</v>
      </c>
      <c r="I43" s="475">
        <v>2</v>
      </c>
      <c r="J43" s="364"/>
      <c r="K43" s="365">
        <f t="shared" ref="K43:K47" si="2">I43*J43</f>
        <v>0</v>
      </c>
      <c r="L43" s="347"/>
    </row>
    <row r="44" spans="1:12">
      <c r="A44" s="359" t="s">
        <v>362</v>
      </c>
      <c r="B44" s="377"/>
      <c r="C44" s="377"/>
      <c r="D44" s="377"/>
      <c r="E44" s="373" t="s">
        <v>291</v>
      </c>
      <c r="F44" s="374" t="s">
        <v>361</v>
      </c>
      <c r="G44" s="374">
        <v>2</v>
      </c>
      <c r="H44" s="374">
        <v>1</v>
      </c>
      <c r="I44" s="475">
        <v>2</v>
      </c>
      <c r="J44" s="364"/>
      <c r="K44" s="365">
        <f t="shared" si="2"/>
        <v>0</v>
      </c>
      <c r="L44" s="347"/>
    </row>
    <row r="45" spans="1:12">
      <c r="A45" s="359" t="s">
        <v>363</v>
      </c>
      <c r="B45" s="377"/>
      <c r="C45" s="377"/>
      <c r="D45" s="377"/>
      <c r="E45" s="373" t="s">
        <v>364</v>
      </c>
      <c r="F45" s="374" t="s">
        <v>361</v>
      </c>
      <c r="G45" s="374" t="s">
        <v>291</v>
      </c>
      <c r="H45" s="374">
        <v>1</v>
      </c>
      <c r="I45" s="475" t="s">
        <v>291</v>
      </c>
      <c r="J45" s="378" t="s">
        <v>312</v>
      </c>
      <c r="K45" s="379" t="s">
        <v>312</v>
      </c>
      <c r="L45" s="347"/>
    </row>
    <row r="46" spans="1:12">
      <c r="A46" s="359" t="s">
        <v>336</v>
      </c>
      <c r="B46" s="377"/>
      <c r="C46" s="377"/>
      <c r="D46" s="377"/>
      <c r="E46" s="373" t="s">
        <v>365</v>
      </c>
      <c r="F46" s="374" t="s">
        <v>326</v>
      </c>
      <c r="G46" s="374">
        <v>750</v>
      </c>
      <c r="H46" s="374">
        <v>50</v>
      </c>
      <c r="I46" s="475">
        <v>15</v>
      </c>
      <c r="J46" s="364"/>
      <c r="K46" s="365">
        <f t="shared" si="2"/>
        <v>0</v>
      </c>
      <c r="L46" s="347"/>
    </row>
    <row r="47" spans="1:12" ht="22.5">
      <c r="A47" s="359" t="s">
        <v>366</v>
      </c>
      <c r="B47" s="377"/>
      <c r="C47" s="377"/>
      <c r="D47" s="377"/>
      <c r="E47" s="380" t="s">
        <v>367</v>
      </c>
      <c r="F47" s="374" t="s">
        <v>361</v>
      </c>
      <c r="G47" s="374">
        <v>2</v>
      </c>
      <c r="H47" s="374">
        <v>1</v>
      </c>
      <c r="I47" s="475">
        <v>2</v>
      </c>
      <c r="J47" s="364"/>
      <c r="K47" s="365">
        <f t="shared" si="2"/>
        <v>0</v>
      </c>
      <c r="L47" s="347"/>
    </row>
    <row r="48" spans="1:12">
      <c r="A48" s="359" t="s">
        <v>368</v>
      </c>
      <c r="B48" s="377"/>
      <c r="C48" s="377"/>
      <c r="D48" s="377"/>
      <c r="E48" s="380" t="s">
        <v>369</v>
      </c>
      <c r="F48" s="374" t="s">
        <v>361</v>
      </c>
      <c r="G48" s="374" t="s">
        <v>291</v>
      </c>
      <c r="H48" s="374">
        <v>1</v>
      </c>
      <c r="I48" s="475" t="s">
        <v>291</v>
      </c>
      <c r="J48" s="378" t="s">
        <v>312</v>
      </c>
      <c r="K48" s="379" t="s">
        <v>312</v>
      </c>
      <c r="L48" s="347"/>
    </row>
    <row r="49" spans="1:14">
      <c r="A49" s="359" t="s">
        <v>370</v>
      </c>
      <c r="B49" s="377"/>
      <c r="C49" s="377"/>
      <c r="D49" s="377"/>
      <c r="E49" s="373" t="s">
        <v>333</v>
      </c>
      <c r="F49" s="374" t="s">
        <v>361</v>
      </c>
      <c r="G49" s="374">
        <v>2</v>
      </c>
      <c r="H49" s="374">
        <v>1</v>
      </c>
      <c r="I49" s="475">
        <v>2</v>
      </c>
      <c r="J49" s="364"/>
      <c r="K49" s="365">
        <f t="shared" ref="K49" si="3">I49*J49</f>
        <v>0</v>
      </c>
      <c r="L49" s="347"/>
    </row>
    <row r="50" spans="1:14">
      <c r="A50" s="328" t="s">
        <v>371</v>
      </c>
      <c r="B50" s="366"/>
      <c r="C50" s="366"/>
      <c r="D50" s="366"/>
      <c r="E50" s="367"/>
      <c r="F50" s="355"/>
      <c r="G50" s="356"/>
      <c r="H50" s="366"/>
      <c r="I50" s="357"/>
      <c r="J50" s="372"/>
      <c r="K50" s="353"/>
      <c r="L50" s="347"/>
    </row>
    <row r="51" spans="1:14">
      <c r="A51" s="369" t="s">
        <v>372</v>
      </c>
      <c r="B51" s="377"/>
      <c r="C51" s="377"/>
      <c r="D51" s="377"/>
      <c r="E51" s="375"/>
      <c r="F51" s="376"/>
      <c r="G51" s="381"/>
      <c r="H51" s="377"/>
      <c r="I51" s="357"/>
      <c r="J51" s="372"/>
      <c r="K51" s="353"/>
      <c r="L51" s="347"/>
    </row>
    <row r="52" spans="1:14">
      <c r="A52" s="359" t="s">
        <v>359</v>
      </c>
      <c r="B52" s="377"/>
      <c r="C52" s="377"/>
      <c r="D52" s="377"/>
      <c r="E52" s="373" t="s">
        <v>360</v>
      </c>
      <c r="F52" s="374" t="s">
        <v>361</v>
      </c>
      <c r="G52" s="374">
        <v>1</v>
      </c>
      <c r="H52" s="374">
        <v>1</v>
      </c>
      <c r="I52" s="475">
        <v>1</v>
      </c>
      <c r="J52" s="364"/>
      <c r="K52" s="365">
        <f t="shared" ref="K52:K54" si="4">I52*J52</f>
        <v>0</v>
      </c>
      <c r="L52" s="347"/>
    </row>
    <row r="53" spans="1:14" ht="22.5">
      <c r="A53" s="359" t="s">
        <v>373</v>
      </c>
      <c r="B53" s="377"/>
      <c r="C53" s="377"/>
      <c r="D53" s="377"/>
      <c r="E53" s="380" t="s">
        <v>374</v>
      </c>
      <c r="F53" s="363" t="s">
        <v>290</v>
      </c>
      <c r="G53" s="374" t="s">
        <v>291</v>
      </c>
      <c r="H53" s="374">
        <v>10</v>
      </c>
      <c r="I53" s="475" t="s">
        <v>291</v>
      </c>
      <c r="J53" s="378" t="s">
        <v>312</v>
      </c>
      <c r="K53" s="379" t="s">
        <v>312</v>
      </c>
      <c r="L53" s="347"/>
    </row>
    <row r="54" spans="1:14">
      <c r="A54" s="359" t="s">
        <v>375</v>
      </c>
      <c r="B54" s="377"/>
      <c r="C54" s="377"/>
      <c r="D54" s="377"/>
      <c r="E54" s="380" t="s">
        <v>339</v>
      </c>
      <c r="F54" s="363" t="s">
        <v>290</v>
      </c>
      <c r="G54" s="374">
        <v>100</v>
      </c>
      <c r="H54" s="374">
        <v>10</v>
      </c>
      <c r="I54" s="475">
        <v>10</v>
      </c>
      <c r="J54" s="364"/>
      <c r="K54" s="365">
        <f t="shared" si="4"/>
        <v>0</v>
      </c>
      <c r="L54" s="347"/>
    </row>
    <row r="55" spans="1:14" ht="11.45" customHeight="1">
      <c r="A55" s="251"/>
      <c r="B55" s="366"/>
      <c r="C55" s="366"/>
      <c r="D55" s="366"/>
      <c r="E55" s="254"/>
      <c r="F55" s="382"/>
      <c r="G55" s="382"/>
      <c r="H55" s="382"/>
      <c r="I55" s="255"/>
      <c r="J55" s="255"/>
      <c r="K55" s="353"/>
      <c r="L55" s="347"/>
      <c r="N55" s="383"/>
    </row>
    <row r="56" spans="1:14">
      <c r="A56" s="328" t="s">
        <v>371</v>
      </c>
      <c r="B56" s="366"/>
      <c r="C56" s="366"/>
      <c r="D56" s="366"/>
      <c r="E56" s="367"/>
      <c r="F56" s="355"/>
      <c r="G56" s="356"/>
      <c r="H56" s="366"/>
      <c r="I56" s="357"/>
      <c r="J56" s="384"/>
      <c r="K56" s="353"/>
      <c r="L56" s="347"/>
    </row>
    <row r="57" spans="1:14">
      <c r="A57" s="369" t="s">
        <v>376</v>
      </c>
      <c r="B57" s="377"/>
      <c r="C57" s="377"/>
      <c r="D57" s="377"/>
      <c r="E57" s="375"/>
      <c r="F57" s="376"/>
      <c r="G57" s="381"/>
      <c r="H57" s="377"/>
      <c r="I57" s="357"/>
      <c r="J57" s="384"/>
      <c r="K57" s="353"/>
      <c r="L57" s="347"/>
    </row>
    <row r="58" spans="1:14" ht="22.5">
      <c r="A58" s="359" t="s">
        <v>377</v>
      </c>
      <c r="B58" s="377"/>
      <c r="C58" s="377"/>
      <c r="D58" s="377"/>
      <c r="E58" s="380" t="s">
        <v>378</v>
      </c>
      <c r="F58" s="374" t="s">
        <v>379</v>
      </c>
      <c r="G58" s="374">
        <v>4</v>
      </c>
      <c r="H58" s="374">
        <v>1</v>
      </c>
      <c r="I58" s="475">
        <v>4</v>
      </c>
      <c r="J58" s="364"/>
      <c r="K58" s="365">
        <f t="shared" ref="K58:K61" si="5">I58*J58</f>
        <v>0</v>
      </c>
      <c r="L58" s="347"/>
    </row>
    <row r="59" spans="1:14">
      <c r="A59" s="359" t="s">
        <v>359</v>
      </c>
      <c r="B59" s="377"/>
      <c r="C59" s="377"/>
      <c r="D59" s="377"/>
      <c r="E59" s="373" t="s">
        <v>360</v>
      </c>
      <c r="F59" s="374" t="s">
        <v>361</v>
      </c>
      <c r="G59" s="374">
        <v>3</v>
      </c>
      <c r="H59" s="374">
        <v>1</v>
      </c>
      <c r="I59" s="475">
        <v>3</v>
      </c>
      <c r="J59" s="364"/>
      <c r="K59" s="365">
        <f t="shared" si="5"/>
        <v>0</v>
      </c>
      <c r="L59" s="347"/>
    </row>
    <row r="60" spans="1:14" ht="22.5">
      <c r="A60" s="359" t="s">
        <v>380</v>
      </c>
      <c r="B60" s="377"/>
      <c r="C60" s="377"/>
      <c r="D60" s="377"/>
      <c r="E60" s="380" t="s">
        <v>381</v>
      </c>
      <c r="F60" s="374" t="s">
        <v>361</v>
      </c>
      <c r="G60" s="374">
        <v>3</v>
      </c>
      <c r="H60" s="374">
        <v>1</v>
      </c>
      <c r="I60" s="475">
        <v>3</v>
      </c>
      <c r="J60" s="364"/>
      <c r="K60" s="365">
        <f t="shared" si="5"/>
        <v>0</v>
      </c>
      <c r="L60" s="347"/>
    </row>
    <row r="61" spans="1:14" ht="22.5">
      <c r="A61" s="359" t="s">
        <v>382</v>
      </c>
      <c r="B61" s="377"/>
      <c r="C61" s="377"/>
      <c r="D61" s="377"/>
      <c r="E61" s="380" t="s">
        <v>383</v>
      </c>
      <c r="F61" s="374" t="s">
        <v>361</v>
      </c>
      <c r="G61" s="374">
        <v>3</v>
      </c>
      <c r="H61" s="374">
        <v>1</v>
      </c>
      <c r="I61" s="475">
        <v>3</v>
      </c>
      <c r="J61" s="364"/>
      <c r="K61" s="365">
        <f t="shared" si="5"/>
        <v>0</v>
      </c>
      <c r="L61" s="347"/>
    </row>
    <row r="62" spans="1:14">
      <c r="A62" s="359" t="s">
        <v>384</v>
      </c>
      <c r="B62" s="377"/>
      <c r="C62" s="377"/>
      <c r="D62" s="377"/>
      <c r="E62" s="380" t="s">
        <v>385</v>
      </c>
      <c r="F62" s="374" t="s">
        <v>326</v>
      </c>
      <c r="G62" s="385">
        <v>37607</v>
      </c>
      <c r="H62" s="374">
        <v>2500</v>
      </c>
      <c r="I62" s="475">
        <v>16</v>
      </c>
      <c r="J62" s="386"/>
      <c r="K62" s="365">
        <f t="shared" ref="K62:K64" si="6">J62*I62</f>
        <v>0</v>
      </c>
      <c r="L62" s="347"/>
    </row>
    <row r="63" spans="1:14">
      <c r="A63" s="359" t="s">
        <v>386</v>
      </c>
      <c r="B63" s="377"/>
      <c r="C63" s="377"/>
      <c r="D63" s="377"/>
      <c r="E63" s="373" t="s">
        <v>387</v>
      </c>
      <c r="F63" s="374" t="s">
        <v>326</v>
      </c>
      <c r="G63" s="374">
        <v>37607</v>
      </c>
      <c r="H63" s="374">
        <v>500</v>
      </c>
      <c r="I63" s="475">
        <v>80</v>
      </c>
      <c r="J63" s="386"/>
      <c r="K63" s="365">
        <f t="shared" si="6"/>
        <v>0</v>
      </c>
      <c r="L63" s="347"/>
    </row>
    <row r="64" spans="1:14" ht="22.5">
      <c r="A64" s="359" t="s">
        <v>388</v>
      </c>
      <c r="B64" s="377"/>
      <c r="C64" s="377"/>
      <c r="D64" s="377"/>
      <c r="E64" s="380" t="s">
        <v>389</v>
      </c>
      <c r="F64" s="374" t="s">
        <v>326</v>
      </c>
      <c r="G64" s="374">
        <v>37607</v>
      </c>
      <c r="H64" s="374">
        <v>500</v>
      </c>
      <c r="I64" s="475">
        <v>80</v>
      </c>
      <c r="J64" s="387"/>
      <c r="K64" s="365">
        <f t="shared" si="6"/>
        <v>0</v>
      </c>
      <c r="L64" s="347"/>
    </row>
    <row r="65" spans="1:14">
      <c r="A65" s="359" t="s">
        <v>390</v>
      </c>
      <c r="B65" s="377"/>
      <c r="C65" s="377"/>
      <c r="D65" s="377"/>
      <c r="E65" s="373" t="s">
        <v>337</v>
      </c>
      <c r="F65" s="374" t="s">
        <v>326</v>
      </c>
      <c r="G65" s="374">
        <v>37607</v>
      </c>
      <c r="H65" s="374">
        <v>2500</v>
      </c>
      <c r="I65" s="475">
        <v>16</v>
      </c>
      <c r="J65" s="386"/>
      <c r="K65" s="365">
        <f>J65*I65</f>
        <v>0</v>
      </c>
      <c r="L65" s="347"/>
    </row>
    <row r="66" spans="1:14">
      <c r="A66" s="359" t="s">
        <v>332</v>
      </c>
      <c r="B66" s="377"/>
      <c r="C66" s="377"/>
      <c r="D66" s="377"/>
      <c r="E66" s="380" t="s">
        <v>391</v>
      </c>
      <c r="F66" s="374" t="s">
        <v>326</v>
      </c>
      <c r="G66" s="374">
        <v>37607</v>
      </c>
      <c r="H66" s="374">
        <v>2500</v>
      </c>
      <c r="I66" s="475">
        <v>16</v>
      </c>
      <c r="J66" s="386"/>
      <c r="K66" s="365">
        <f>J66*I66</f>
        <v>0</v>
      </c>
      <c r="L66" s="347"/>
      <c r="N66" s="383"/>
    </row>
    <row r="67" spans="1:14">
      <c r="A67" s="359" t="s">
        <v>392</v>
      </c>
      <c r="B67" s="377"/>
      <c r="C67" s="377"/>
      <c r="D67" s="377"/>
      <c r="E67" s="373" t="s">
        <v>333</v>
      </c>
      <c r="F67" s="374" t="s">
        <v>326</v>
      </c>
      <c r="G67" s="374">
        <v>50</v>
      </c>
      <c r="H67" s="374">
        <v>10</v>
      </c>
      <c r="I67" s="475">
        <v>5</v>
      </c>
      <c r="J67" s="386"/>
      <c r="K67" s="365">
        <f t="shared" ref="K67:K68" si="7">J67*I67</f>
        <v>0</v>
      </c>
      <c r="L67" s="347"/>
    </row>
    <row r="68" spans="1:14" ht="24" customHeight="1">
      <c r="A68" s="583" t="s">
        <v>393</v>
      </c>
      <c r="B68" s="583"/>
      <c r="C68" s="583"/>
      <c r="D68" s="584"/>
      <c r="E68" s="380" t="s">
        <v>394</v>
      </c>
      <c r="F68" s="374" t="s">
        <v>326</v>
      </c>
      <c r="G68" s="374">
        <v>50</v>
      </c>
      <c r="H68" s="374">
        <v>10</v>
      </c>
      <c r="I68" s="475">
        <v>5</v>
      </c>
      <c r="J68" s="386"/>
      <c r="K68" s="365">
        <f t="shared" si="7"/>
        <v>0</v>
      </c>
      <c r="L68" s="347"/>
    </row>
    <row r="69" spans="1:14">
      <c r="A69" s="359"/>
      <c r="B69" s="377"/>
      <c r="C69" s="377"/>
      <c r="D69" s="377"/>
      <c r="E69" s="388"/>
      <c r="F69" s="389"/>
      <c r="G69" s="389"/>
      <c r="H69" s="389"/>
      <c r="I69" s="255"/>
      <c r="J69" s="255"/>
      <c r="K69" s="390"/>
      <c r="L69" s="347"/>
    </row>
    <row r="70" spans="1:14">
      <c r="A70" s="391" t="s">
        <v>395</v>
      </c>
      <c r="B70" s="392"/>
      <c r="C70" s="393"/>
      <c r="D70" s="394"/>
      <c r="E70" s="395"/>
      <c r="F70" s="396"/>
      <c r="G70" s="397"/>
      <c r="H70" s="398"/>
      <c r="I70" s="398"/>
      <c r="J70" s="399"/>
      <c r="K70" s="400"/>
      <c r="L70" s="347"/>
    </row>
    <row r="71" spans="1:14">
      <c r="A71" s="391"/>
      <c r="B71" s="392"/>
      <c r="C71" s="393"/>
      <c r="D71" s="394"/>
      <c r="E71" s="395"/>
      <c r="F71" s="396"/>
      <c r="G71" s="397"/>
      <c r="H71" s="398"/>
      <c r="I71" s="398"/>
      <c r="J71" s="399"/>
      <c r="K71" s="400"/>
      <c r="L71" s="347"/>
    </row>
    <row r="72" spans="1:14">
      <c r="A72" s="391" t="s">
        <v>396</v>
      </c>
      <c r="B72" s="401"/>
      <c r="C72" s="402"/>
      <c r="D72" s="401"/>
      <c r="E72" s="395"/>
      <c r="F72" s="396"/>
      <c r="G72" s="401"/>
      <c r="H72" s="403"/>
      <c r="I72" s="653"/>
      <c r="J72" s="399"/>
      <c r="K72" s="400"/>
      <c r="L72" s="347"/>
    </row>
    <row r="73" spans="1:14">
      <c r="A73" s="404" t="s">
        <v>46</v>
      </c>
      <c r="B73" s="392"/>
      <c r="C73" s="405"/>
      <c r="D73" s="402"/>
      <c r="E73" s="406"/>
      <c r="F73" s="407"/>
      <c r="G73" s="408"/>
      <c r="H73" s="407" t="s">
        <v>397</v>
      </c>
      <c r="I73" s="418">
        <v>2</v>
      </c>
      <c r="J73" s="409"/>
      <c r="K73" s="410">
        <f>I73*J73</f>
        <v>0</v>
      </c>
      <c r="L73" s="347"/>
    </row>
    <row r="74" spans="1:14">
      <c r="A74" s="391"/>
      <c r="B74" s="392"/>
      <c r="C74" s="393"/>
      <c r="D74" s="394"/>
      <c r="E74" s="395"/>
      <c r="F74" s="396"/>
      <c r="G74" s="397"/>
      <c r="H74" s="398"/>
      <c r="I74" s="398"/>
      <c r="J74" s="399"/>
      <c r="K74" s="400"/>
      <c r="L74" s="347"/>
    </row>
    <row r="75" spans="1:14">
      <c r="A75" s="391" t="s">
        <v>398</v>
      </c>
      <c r="B75" s="392"/>
      <c r="C75" s="393"/>
      <c r="D75" s="411"/>
      <c r="E75" s="412"/>
      <c r="F75" s="413"/>
      <c r="G75" s="401"/>
      <c r="H75" s="414"/>
      <c r="I75" s="398"/>
      <c r="J75" s="399"/>
      <c r="K75" s="400"/>
      <c r="L75" s="347"/>
    </row>
    <row r="76" spans="1:14">
      <c r="A76" s="391"/>
      <c r="B76" s="392"/>
      <c r="C76" s="393"/>
      <c r="D76" s="411"/>
      <c r="E76" s="412"/>
      <c r="F76" s="413"/>
      <c r="G76" s="401"/>
      <c r="H76" s="414"/>
      <c r="I76" s="398"/>
      <c r="J76" s="399"/>
      <c r="K76" s="400"/>
      <c r="L76" s="347"/>
    </row>
    <row r="77" spans="1:14">
      <c r="A77" s="391" t="s">
        <v>399</v>
      </c>
      <c r="B77" s="392"/>
      <c r="C77" s="393"/>
      <c r="D77" s="394"/>
      <c r="E77" s="395"/>
      <c r="F77" s="396"/>
      <c r="G77" s="397"/>
      <c r="H77" s="398"/>
      <c r="I77" s="398"/>
      <c r="J77" s="399"/>
      <c r="K77" s="400"/>
      <c r="L77" s="347"/>
    </row>
    <row r="78" spans="1:14">
      <c r="A78" s="415"/>
      <c r="B78" s="392"/>
      <c r="C78" s="393"/>
      <c r="D78" s="394"/>
      <c r="E78" s="395"/>
      <c r="F78" s="395"/>
      <c r="G78" s="397"/>
      <c r="H78" s="398"/>
      <c r="I78" s="398"/>
      <c r="J78" s="399"/>
      <c r="K78" s="400"/>
      <c r="L78" s="347"/>
    </row>
    <row r="79" spans="1:14">
      <c r="A79" s="391" t="s">
        <v>400</v>
      </c>
      <c r="B79" s="392"/>
      <c r="C79" s="393"/>
      <c r="D79" s="394"/>
      <c r="E79" s="395"/>
      <c r="F79" s="395"/>
      <c r="G79" s="397"/>
      <c r="H79" s="398"/>
      <c r="I79" s="398"/>
      <c r="J79" s="399"/>
      <c r="K79" s="400"/>
      <c r="L79" s="347"/>
    </row>
    <row r="80" spans="1:14">
      <c r="A80" s="404" t="s">
        <v>401</v>
      </c>
      <c r="B80" s="392"/>
      <c r="C80" s="405"/>
      <c r="D80" s="402"/>
      <c r="E80" s="416" t="s">
        <v>197</v>
      </c>
      <c r="F80" s="417" t="s">
        <v>100</v>
      </c>
      <c r="G80" s="418">
        <v>544</v>
      </c>
      <c r="H80" s="419" t="s">
        <v>402</v>
      </c>
      <c r="I80" s="418">
        <v>2</v>
      </c>
      <c r="J80" s="409"/>
      <c r="K80" s="410">
        <f t="shared" ref="K80:K86" si="8">I80*J80</f>
        <v>0</v>
      </c>
      <c r="L80" s="347"/>
    </row>
    <row r="81" spans="1:12" ht="25.5" customHeight="1">
      <c r="A81" s="572" t="s">
        <v>403</v>
      </c>
      <c r="B81" s="392"/>
      <c r="C81" s="405"/>
      <c r="D81" s="402"/>
      <c r="E81" s="573" t="s">
        <v>404</v>
      </c>
      <c r="F81" s="574" t="s">
        <v>100</v>
      </c>
      <c r="G81" s="575">
        <v>544</v>
      </c>
      <c r="H81" s="576" t="s">
        <v>402</v>
      </c>
      <c r="I81" s="575">
        <v>2</v>
      </c>
      <c r="J81" s="409"/>
      <c r="K81" s="410">
        <f t="shared" si="8"/>
        <v>0</v>
      </c>
      <c r="L81" s="347"/>
    </row>
    <row r="82" spans="1:12">
      <c r="A82" s="585" t="s">
        <v>565</v>
      </c>
      <c r="B82" s="585"/>
      <c r="C82" s="585"/>
      <c r="D82" s="586"/>
      <c r="E82" s="416"/>
      <c r="F82" s="420" t="s">
        <v>100</v>
      </c>
      <c r="G82" s="418">
        <v>544</v>
      </c>
      <c r="H82" s="421" t="s">
        <v>405</v>
      </c>
      <c r="I82" s="418">
        <v>1</v>
      </c>
      <c r="J82" s="409"/>
      <c r="K82" s="410">
        <f t="shared" si="8"/>
        <v>0</v>
      </c>
      <c r="L82" s="347"/>
    </row>
    <row r="83" spans="1:12">
      <c r="A83" s="427" t="s">
        <v>406</v>
      </c>
      <c r="B83" s="392"/>
      <c r="C83" s="405"/>
      <c r="D83" s="402"/>
      <c r="E83" s="416" t="s">
        <v>407</v>
      </c>
      <c r="F83" s="420" t="s">
        <v>100</v>
      </c>
      <c r="G83" s="418">
        <v>544</v>
      </c>
      <c r="H83" s="421" t="s">
        <v>408</v>
      </c>
      <c r="I83" s="418">
        <v>1</v>
      </c>
      <c r="J83" s="409"/>
      <c r="K83" s="410">
        <f t="shared" si="8"/>
        <v>0</v>
      </c>
      <c r="L83" s="347"/>
    </row>
    <row r="84" spans="1:12">
      <c r="A84" s="404" t="s">
        <v>409</v>
      </c>
      <c r="B84" s="392"/>
      <c r="C84" s="405"/>
      <c r="D84" s="402"/>
      <c r="E84" s="416" t="s">
        <v>410</v>
      </c>
      <c r="F84" s="420" t="s">
        <v>100</v>
      </c>
      <c r="G84" s="418">
        <v>544</v>
      </c>
      <c r="H84" s="421" t="s">
        <v>408</v>
      </c>
      <c r="I84" s="418">
        <v>1</v>
      </c>
      <c r="J84" s="409"/>
      <c r="K84" s="410">
        <f t="shared" si="8"/>
        <v>0</v>
      </c>
      <c r="L84" s="347"/>
    </row>
    <row r="85" spans="1:12">
      <c r="A85" s="404" t="s">
        <v>411</v>
      </c>
      <c r="B85" s="392"/>
      <c r="C85" s="405"/>
      <c r="D85" s="402"/>
      <c r="E85" s="416" t="s">
        <v>410</v>
      </c>
      <c r="F85" s="420" t="s">
        <v>100</v>
      </c>
      <c r="G85" s="418">
        <v>544</v>
      </c>
      <c r="H85" s="421" t="s">
        <v>408</v>
      </c>
      <c r="I85" s="418">
        <v>1</v>
      </c>
      <c r="J85" s="409"/>
      <c r="K85" s="410">
        <f t="shared" si="8"/>
        <v>0</v>
      </c>
      <c r="L85" s="347"/>
    </row>
    <row r="86" spans="1:12">
      <c r="A86" s="404" t="s">
        <v>412</v>
      </c>
      <c r="B86" s="580"/>
      <c r="C86" s="581"/>
      <c r="D86" s="582"/>
      <c r="E86" s="416" t="s">
        <v>410</v>
      </c>
      <c r="F86" s="420" t="s">
        <v>100</v>
      </c>
      <c r="G86" s="418">
        <v>544</v>
      </c>
      <c r="H86" s="421" t="s">
        <v>408</v>
      </c>
      <c r="I86" s="418">
        <v>1</v>
      </c>
      <c r="J86" s="409"/>
      <c r="K86" s="410">
        <f t="shared" si="8"/>
        <v>0</v>
      </c>
      <c r="L86" s="347"/>
    </row>
    <row r="87" spans="1:12">
      <c r="A87" s="422"/>
      <c r="B87" s="392"/>
      <c r="C87" s="436"/>
      <c r="D87" s="394"/>
      <c r="E87" s="395"/>
      <c r="F87" s="395"/>
      <c r="G87" s="423"/>
      <c r="H87" s="398"/>
      <c r="I87" s="398"/>
      <c r="J87" s="399"/>
      <c r="K87" s="400"/>
      <c r="L87" s="347"/>
    </row>
    <row r="88" spans="1:12">
      <c r="A88" s="391" t="s">
        <v>413</v>
      </c>
      <c r="B88" s="392"/>
      <c r="C88" s="393"/>
      <c r="D88" s="402"/>
      <c r="E88" s="395"/>
      <c r="F88" s="395"/>
      <c r="G88" s="424"/>
      <c r="H88" s="398"/>
      <c r="I88" s="398"/>
      <c r="J88" s="399"/>
      <c r="K88" s="400"/>
      <c r="L88" s="347"/>
    </row>
    <row r="89" spans="1:12" ht="22.5" customHeight="1">
      <c r="A89" s="428" t="s">
        <v>564</v>
      </c>
      <c r="B89" s="428"/>
      <c r="C89" s="428"/>
      <c r="D89" s="577"/>
      <c r="E89" s="578" t="s">
        <v>414</v>
      </c>
      <c r="F89" s="579" t="s">
        <v>100</v>
      </c>
      <c r="G89" s="575">
        <v>544</v>
      </c>
      <c r="H89" s="579" t="s">
        <v>74</v>
      </c>
      <c r="I89" s="654">
        <v>6</v>
      </c>
      <c r="J89" s="425"/>
      <c r="K89" s="410">
        <f t="shared" ref="K89:K90" si="9">I89*J89</f>
        <v>0</v>
      </c>
      <c r="L89" s="347"/>
    </row>
    <row r="90" spans="1:12">
      <c r="A90" s="404" t="s">
        <v>415</v>
      </c>
      <c r="B90" s="392"/>
      <c r="C90" s="405"/>
      <c r="D90" s="402"/>
      <c r="E90" s="416" t="s">
        <v>414</v>
      </c>
      <c r="F90" s="421" t="s">
        <v>100</v>
      </c>
      <c r="G90" s="418">
        <v>544</v>
      </c>
      <c r="H90" s="421" t="s">
        <v>74</v>
      </c>
      <c r="I90" s="475">
        <v>6</v>
      </c>
      <c r="J90" s="425"/>
      <c r="K90" s="410">
        <f t="shared" si="9"/>
        <v>0</v>
      </c>
      <c r="L90" s="347"/>
    </row>
    <row r="91" spans="1:12">
      <c r="A91" s="404" t="s">
        <v>416</v>
      </c>
      <c r="B91" s="392"/>
      <c r="C91" s="405"/>
      <c r="D91" s="402"/>
      <c r="E91" s="416" t="s">
        <v>417</v>
      </c>
      <c r="F91" s="421" t="s">
        <v>100</v>
      </c>
      <c r="G91" s="418">
        <v>544</v>
      </c>
      <c r="H91" s="421" t="s">
        <v>74</v>
      </c>
      <c r="I91" s="475" t="s">
        <v>291</v>
      </c>
      <c r="J91" s="378" t="s">
        <v>312</v>
      </c>
      <c r="K91" s="379" t="s">
        <v>312</v>
      </c>
      <c r="L91" s="347"/>
    </row>
    <row r="92" spans="1:12">
      <c r="A92" s="404" t="s">
        <v>418</v>
      </c>
      <c r="B92" s="392"/>
      <c r="C92" s="405"/>
      <c r="D92" s="402"/>
      <c r="E92" s="416" t="s">
        <v>419</v>
      </c>
      <c r="F92" s="421" t="s">
        <v>100</v>
      </c>
      <c r="G92" s="418">
        <v>544</v>
      </c>
      <c r="H92" s="421" t="s">
        <v>74</v>
      </c>
      <c r="I92" s="475">
        <v>6</v>
      </c>
      <c r="J92" s="425"/>
      <c r="K92" s="410">
        <f t="shared" ref="K92:K95" si="10">I92*J92</f>
        <v>0</v>
      </c>
      <c r="L92" s="347"/>
    </row>
    <row r="93" spans="1:12">
      <c r="A93" s="404" t="s">
        <v>420</v>
      </c>
      <c r="B93" s="392"/>
      <c r="C93" s="405"/>
      <c r="D93" s="402"/>
      <c r="E93" s="416" t="s">
        <v>421</v>
      </c>
      <c r="F93" s="421" t="s">
        <v>100</v>
      </c>
      <c r="G93" s="418">
        <v>544</v>
      </c>
      <c r="H93" s="421" t="s">
        <v>74</v>
      </c>
      <c r="I93" s="475">
        <v>6</v>
      </c>
      <c r="J93" s="425"/>
      <c r="K93" s="410">
        <f t="shared" si="10"/>
        <v>0</v>
      </c>
      <c r="L93" s="347"/>
    </row>
    <row r="94" spans="1:12">
      <c r="A94" s="404" t="s">
        <v>422</v>
      </c>
      <c r="B94" s="392"/>
      <c r="C94" s="405"/>
      <c r="D94" s="402"/>
      <c r="E94" s="416" t="s">
        <v>421</v>
      </c>
      <c r="F94" s="421" t="s">
        <v>100</v>
      </c>
      <c r="G94" s="418">
        <v>544</v>
      </c>
      <c r="H94" s="421" t="s">
        <v>74</v>
      </c>
      <c r="I94" s="475">
        <v>6</v>
      </c>
      <c r="J94" s="425"/>
      <c r="K94" s="410">
        <f t="shared" si="10"/>
        <v>0</v>
      </c>
      <c r="L94" s="347"/>
    </row>
    <row r="95" spans="1:12">
      <c r="A95" s="404" t="s">
        <v>423</v>
      </c>
      <c r="B95" s="392"/>
      <c r="C95" s="405"/>
      <c r="D95" s="402"/>
      <c r="E95" s="416" t="s">
        <v>424</v>
      </c>
      <c r="F95" s="421" t="s">
        <v>100</v>
      </c>
      <c r="G95" s="418">
        <v>544</v>
      </c>
      <c r="H95" s="421" t="s">
        <v>74</v>
      </c>
      <c r="I95" s="475">
        <v>6</v>
      </c>
      <c r="J95" s="425"/>
      <c r="K95" s="410">
        <f t="shared" si="10"/>
        <v>0</v>
      </c>
      <c r="L95" s="347"/>
    </row>
    <row r="96" spans="1:12">
      <c r="A96" s="426"/>
      <c r="B96" s="427" t="s">
        <v>425</v>
      </c>
      <c r="C96" s="393"/>
      <c r="D96" s="394"/>
      <c r="E96" s="395"/>
      <c r="F96" s="396"/>
      <c r="G96" s="397"/>
      <c r="H96" s="398"/>
      <c r="I96" s="398"/>
      <c r="J96" s="399"/>
      <c r="K96" s="400"/>
      <c r="L96" s="347"/>
    </row>
    <row r="97" spans="1:12">
      <c r="A97" s="426"/>
      <c r="B97" s="427" t="s">
        <v>426</v>
      </c>
      <c r="C97" s="393"/>
      <c r="D97" s="394"/>
      <c r="E97" s="395"/>
      <c r="F97" s="396"/>
      <c r="G97" s="397"/>
      <c r="H97" s="398"/>
      <c r="I97" s="398"/>
      <c r="J97" s="399"/>
      <c r="K97" s="400"/>
      <c r="L97" s="347"/>
    </row>
    <row r="98" spans="1:12">
      <c r="A98" s="426"/>
      <c r="B98" s="427"/>
      <c r="C98" s="393"/>
      <c r="D98" s="394"/>
      <c r="E98" s="395"/>
      <c r="F98" s="396"/>
      <c r="G98" s="397"/>
      <c r="H98" s="398"/>
      <c r="I98" s="398"/>
      <c r="J98" s="399"/>
      <c r="K98" s="400"/>
      <c r="L98" s="347"/>
    </row>
    <row r="99" spans="1:12">
      <c r="A99" s="391" t="s">
        <v>427</v>
      </c>
      <c r="B99" s="392"/>
      <c r="C99" s="393"/>
      <c r="D99" s="402"/>
      <c r="E99" s="395"/>
      <c r="F99" s="396"/>
      <c r="G99" s="401"/>
      <c r="H99" s="398"/>
      <c r="I99" s="398"/>
      <c r="J99" s="399"/>
      <c r="K99" s="400"/>
      <c r="L99" s="347"/>
    </row>
    <row r="100" spans="1:12">
      <c r="A100" s="391" t="s">
        <v>400</v>
      </c>
      <c r="B100" s="392"/>
      <c r="C100" s="393"/>
      <c r="D100" s="428"/>
      <c r="E100" s="429"/>
      <c r="F100" s="429"/>
      <c r="G100" s="429"/>
      <c r="H100" s="429"/>
      <c r="I100" s="655"/>
      <c r="J100" s="399"/>
      <c r="K100" s="400"/>
      <c r="L100" s="347"/>
    </row>
    <row r="101" spans="1:12">
      <c r="A101" s="253" t="s">
        <v>428</v>
      </c>
      <c r="B101" s="392"/>
      <c r="C101" s="405"/>
      <c r="D101" s="402"/>
      <c r="E101" s="416" t="s">
        <v>429</v>
      </c>
      <c r="F101" s="430" t="s">
        <v>100</v>
      </c>
      <c r="G101" s="418">
        <v>544</v>
      </c>
      <c r="H101" s="430" t="s">
        <v>566</v>
      </c>
      <c r="I101" s="418">
        <v>5</v>
      </c>
      <c r="J101" s="409"/>
      <c r="K101" s="410">
        <f>I101*J101</f>
        <v>0</v>
      </c>
      <c r="L101" s="347"/>
    </row>
    <row r="102" spans="1:12">
      <c r="A102" s="253" t="s">
        <v>430</v>
      </c>
      <c r="B102" s="392"/>
      <c r="C102" s="405"/>
      <c r="D102" s="402"/>
      <c r="E102" s="416" t="s">
        <v>429</v>
      </c>
      <c r="F102" s="430" t="s">
        <v>100</v>
      </c>
      <c r="G102" s="418">
        <v>544</v>
      </c>
      <c r="H102" s="430" t="s">
        <v>431</v>
      </c>
      <c r="I102" s="418">
        <v>15</v>
      </c>
      <c r="J102" s="409"/>
      <c r="K102" s="410">
        <f>I102*J102</f>
        <v>0</v>
      </c>
      <c r="L102" s="347"/>
    </row>
    <row r="103" spans="1:12">
      <c r="A103" s="404"/>
      <c r="B103" s="392"/>
      <c r="C103" s="393"/>
      <c r="D103" s="431" t="s">
        <v>432</v>
      </c>
      <c r="E103" s="395"/>
      <c r="F103" s="395"/>
      <c r="G103" s="401"/>
      <c r="H103" s="398"/>
      <c r="I103" s="398"/>
      <c r="J103" s="399"/>
      <c r="K103" s="400"/>
      <c r="L103" s="347"/>
    </row>
    <row r="104" spans="1:12">
      <c r="A104" s="426"/>
      <c r="B104" s="392"/>
      <c r="C104" s="431"/>
      <c r="D104" s="431" t="s">
        <v>433</v>
      </c>
      <c r="E104" s="395"/>
      <c r="F104" s="396"/>
      <c r="G104" s="401"/>
      <c r="H104" s="398"/>
      <c r="I104" s="398"/>
      <c r="J104" s="399"/>
      <c r="K104" s="400"/>
      <c r="L104" s="347"/>
    </row>
    <row r="105" spans="1:12" ht="24" customHeight="1">
      <c r="A105" s="426"/>
      <c r="B105" s="392"/>
      <c r="C105" s="431"/>
      <c r="D105" s="432" t="s">
        <v>434</v>
      </c>
      <c r="E105" s="432"/>
      <c r="F105" s="432"/>
      <c r="G105" s="432"/>
      <c r="H105" s="432"/>
      <c r="I105" s="398"/>
      <c r="J105" s="399"/>
      <c r="K105" s="400"/>
      <c r="L105" s="347"/>
    </row>
    <row r="106" spans="1:12" ht="14.25" customHeight="1">
      <c r="A106" s="426"/>
      <c r="B106" s="392"/>
      <c r="C106" s="431"/>
      <c r="D106" s="591"/>
      <c r="E106" s="599"/>
      <c r="F106" s="591"/>
      <c r="G106" s="591"/>
      <c r="H106" s="591"/>
      <c r="I106" s="398"/>
      <c r="J106" s="399"/>
      <c r="K106" s="400"/>
      <c r="L106" s="347"/>
    </row>
    <row r="107" spans="1:12">
      <c r="A107" s="391" t="s">
        <v>435</v>
      </c>
      <c r="B107" s="392"/>
      <c r="C107" s="393"/>
      <c r="D107" s="433"/>
      <c r="E107" s="599"/>
      <c r="F107" s="434"/>
      <c r="G107" s="434"/>
      <c r="H107" s="434"/>
      <c r="I107" s="435"/>
      <c r="J107" s="399"/>
      <c r="K107" s="400"/>
      <c r="L107" s="347"/>
    </row>
    <row r="108" spans="1:12">
      <c r="A108" s="404" t="s">
        <v>436</v>
      </c>
      <c r="B108" s="392"/>
      <c r="C108" s="436"/>
      <c r="D108" s="254"/>
      <c r="E108" s="395"/>
      <c r="F108" s="437"/>
      <c r="G108" s="438"/>
      <c r="H108" s="437"/>
      <c r="I108" s="475">
        <v>6</v>
      </c>
      <c r="J108" s="425"/>
      <c r="K108" s="410">
        <f>I108*J108</f>
        <v>0</v>
      </c>
      <c r="L108" s="347"/>
    </row>
    <row r="109" spans="1:12">
      <c r="A109" s="404" t="s">
        <v>437</v>
      </c>
      <c r="B109" s="392"/>
      <c r="C109" s="405"/>
      <c r="D109" s="401"/>
      <c r="E109" s="439"/>
      <c r="F109" s="421"/>
      <c r="G109" s="408"/>
      <c r="H109" s="421">
        <v>1</v>
      </c>
      <c r="I109" s="418">
        <v>1</v>
      </c>
      <c r="J109" s="409"/>
      <c r="K109" s="410">
        <f>I109*J109</f>
        <v>0</v>
      </c>
      <c r="L109" s="347"/>
    </row>
    <row r="110" spans="1:12">
      <c r="A110" s="440"/>
      <c r="B110" s="441"/>
      <c r="C110" s="441"/>
      <c r="D110" s="441"/>
      <c r="E110" s="405"/>
      <c r="F110" s="253"/>
      <c r="G110" s="442"/>
      <c r="H110" s="442"/>
      <c r="I110" s="442"/>
      <c r="J110" s="399"/>
      <c r="K110" s="400"/>
      <c r="L110" s="347"/>
    </row>
    <row r="111" spans="1:12">
      <c r="A111" s="328" t="s">
        <v>371</v>
      </c>
      <c r="B111" s="366"/>
      <c r="C111" s="366"/>
      <c r="D111" s="366"/>
      <c r="E111" s="367"/>
      <c r="F111" s="431"/>
      <c r="G111" s="356"/>
      <c r="H111" s="366"/>
      <c r="I111" s="357"/>
      <c r="J111" s="255"/>
      <c r="K111" s="390"/>
      <c r="L111" s="347"/>
    </row>
    <row r="112" spans="1:12">
      <c r="A112" s="369" t="s">
        <v>438</v>
      </c>
      <c r="B112" s="377"/>
      <c r="C112" s="377"/>
      <c r="D112" s="377"/>
      <c r="E112" s="375"/>
      <c r="F112" s="376"/>
      <c r="G112" s="381"/>
      <c r="H112" s="377"/>
      <c r="I112" s="357"/>
      <c r="J112" s="255"/>
      <c r="K112" s="390"/>
      <c r="L112" s="347"/>
    </row>
    <row r="113" spans="1:13">
      <c r="A113" s="359" t="s">
        <v>439</v>
      </c>
      <c r="B113" s="377"/>
      <c r="C113" s="377"/>
      <c r="D113" s="377"/>
      <c r="E113" s="373" t="s">
        <v>333</v>
      </c>
      <c r="F113" s="374" t="s">
        <v>361</v>
      </c>
      <c r="G113" s="373" t="s">
        <v>291</v>
      </c>
      <c r="H113" s="374">
        <v>1</v>
      </c>
      <c r="I113" s="475" t="s">
        <v>291</v>
      </c>
      <c r="J113" s="378" t="s">
        <v>312</v>
      </c>
      <c r="K113" s="379" t="s">
        <v>312</v>
      </c>
      <c r="L113" s="347"/>
    </row>
    <row r="114" spans="1:13">
      <c r="A114" s="359" t="s">
        <v>440</v>
      </c>
      <c r="B114" s="377"/>
      <c r="C114" s="377"/>
      <c r="D114" s="377"/>
      <c r="E114" s="373" t="s">
        <v>333</v>
      </c>
      <c r="F114" s="374" t="s">
        <v>326</v>
      </c>
      <c r="G114" s="443">
        <v>128.5</v>
      </c>
      <c r="H114" s="374">
        <v>10</v>
      </c>
      <c r="I114" s="656">
        <v>13</v>
      </c>
      <c r="J114" s="387"/>
      <c r="K114" s="365">
        <f t="shared" ref="K114:K115" si="11">J114*I114</f>
        <v>0</v>
      </c>
      <c r="L114" s="347"/>
    </row>
    <row r="115" spans="1:13">
      <c r="A115" s="359" t="s">
        <v>441</v>
      </c>
      <c r="B115" s="377"/>
      <c r="C115" s="377"/>
      <c r="D115" s="377"/>
      <c r="E115" s="444" t="s">
        <v>442</v>
      </c>
      <c r="F115" s="374" t="s">
        <v>326</v>
      </c>
      <c r="G115" s="443">
        <v>128.5</v>
      </c>
      <c r="H115" s="374">
        <v>10</v>
      </c>
      <c r="I115" s="656">
        <v>13</v>
      </c>
      <c r="J115" s="387"/>
      <c r="K115" s="365">
        <f t="shared" si="11"/>
        <v>0</v>
      </c>
      <c r="L115" s="347"/>
    </row>
    <row r="116" spans="1:13">
      <c r="A116" s="359" t="s">
        <v>443</v>
      </c>
      <c r="B116" s="377"/>
      <c r="C116" s="377"/>
      <c r="D116" s="377"/>
      <c r="E116" s="373" t="s">
        <v>360</v>
      </c>
      <c r="F116" s="374" t="s">
        <v>361</v>
      </c>
      <c r="G116" s="443" t="s">
        <v>291</v>
      </c>
      <c r="H116" s="374">
        <v>1</v>
      </c>
      <c r="I116" s="475" t="s">
        <v>291</v>
      </c>
      <c r="J116" s="378" t="s">
        <v>312</v>
      </c>
      <c r="K116" s="379" t="s">
        <v>312</v>
      </c>
      <c r="L116" s="347"/>
    </row>
    <row r="117" spans="1:13">
      <c r="A117" s="359" t="s">
        <v>444</v>
      </c>
      <c r="B117" s="377"/>
      <c r="C117" s="377"/>
      <c r="D117" s="377"/>
      <c r="E117" s="373" t="s">
        <v>364</v>
      </c>
      <c r="F117" s="374" t="s">
        <v>326</v>
      </c>
      <c r="G117" s="443">
        <v>128.5</v>
      </c>
      <c r="H117" s="374">
        <v>10</v>
      </c>
      <c r="I117" s="656">
        <v>13</v>
      </c>
      <c r="J117" s="387"/>
      <c r="K117" s="365">
        <f>J117*I117</f>
        <v>0</v>
      </c>
      <c r="L117" s="347"/>
    </row>
    <row r="118" spans="1:13">
      <c r="A118" s="359" t="s">
        <v>445</v>
      </c>
      <c r="B118" s="377"/>
      <c r="C118" s="377"/>
      <c r="D118" s="377"/>
      <c r="E118" s="373" t="s">
        <v>333</v>
      </c>
      <c r="F118" s="374" t="s">
        <v>326</v>
      </c>
      <c r="G118" s="443" t="s">
        <v>291</v>
      </c>
      <c r="H118" s="374">
        <v>10</v>
      </c>
      <c r="I118" s="475" t="s">
        <v>291</v>
      </c>
      <c r="J118" s="378" t="s">
        <v>312</v>
      </c>
      <c r="K118" s="379" t="s">
        <v>312</v>
      </c>
      <c r="L118" s="347"/>
    </row>
    <row r="119" spans="1:13">
      <c r="A119" s="359" t="s">
        <v>446</v>
      </c>
      <c r="B119" s="377"/>
      <c r="C119" s="377"/>
      <c r="D119" s="377"/>
      <c r="E119" s="373" t="s">
        <v>333</v>
      </c>
      <c r="F119" s="374" t="s">
        <v>326</v>
      </c>
      <c r="G119" s="374">
        <v>37607</v>
      </c>
      <c r="H119" s="374">
        <v>1000</v>
      </c>
      <c r="I119" s="475">
        <v>38</v>
      </c>
      <c r="J119" s="386"/>
      <c r="K119" s="365">
        <f t="shared" ref="K119:K120" si="12">J119*I119</f>
        <v>0</v>
      </c>
      <c r="L119" s="347"/>
    </row>
    <row r="120" spans="1:13">
      <c r="A120" s="359" t="s">
        <v>447</v>
      </c>
      <c r="B120" s="377"/>
      <c r="C120" s="377"/>
      <c r="D120" s="377"/>
      <c r="E120" s="373" t="s">
        <v>333</v>
      </c>
      <c r="F120" s="374" t="s">
        <v>326</v>
      </c>
      <c r="G120" s="374">
        <v>37607</v>
      </c>
      <c r="H120" s="374">
        <v>1000</v>
      </c>
      <c r="I120" s="475">
        <v>38</v>
      </c>
      <c r="J120" s="386"/>
      <c r="K120" s="365">
        <f t="shared" si="12"/>
        <v>0</v>
      </c>
      <c r="L120" s="347"/>
    </row>
    <row r="121" spans="1:13">
      <c r="A121" s="328" t="s">
        <v>371</v>
      </c>
      <c r="B121" s="366"/>
      <c r="C121" s="366"/>
      <c r="D121" s="366"/>
      <c r="E121" s="366"/>
      <c r="F121" s="431"/>
      <c r="G121" s="356"/>
      <c r="H121" s="366"/>
      <c r="I121" s="357"/>
      <c r="J121" s="372"/>
      <c r="K121" s="353"/>
      <c r="L121" s="347"/>
    </row>
    <row r="122" spans="1:13">
      <c r="A122" s="440"/>
      <c r="B122" s="441"/>
      <c r="C122" s="441"/>
      <c r="D122" s="441"/>
      <c r="E122" s="405"/>
      <c r="F122" s="253"/>
      <c r="G122" s="253"/>
      <c r="H122" s="253"/>
      <c r="I122" s="253"/>
      <c r="J122" s="445"/>
      <c r="K122" s="446"/>
      <c r="L122" s="347"/>
    </row>
    <row r="123" spans="1:13">
      <c r="A123" s="447" t="s">
        <v>448</v>
      </c>
      <c r="B123" s="441"/>
      <c r="C123" s="441"/>
      <c r="D123" s="441"/>
      <c r="E123" s="405"/>
      <c r="F123" s="253"/>
      <c r="G123" s="253"/>
      <c r="H123" s="251"/>
      <c r="I123" s="251"/>
      <c r="J123" s="445"/>
      <c r="K123" s="446"/>
      <c r="L123" s="347"/>
    </row>
    <row r="124" spans="1:13">
      <c r="A124" s="440"/>
      <c r="B124" s="441"/>
      <c r="C124" s="441"/>
      <c r="D124" s="441"/>
      <c r="E124" s="405"/>
      <c r="F124" s="440"/>
      <c r="G124" s="440"/>
      <c r="H124" s="253"/>
      <c r="I124" s="253"/>
      <c r="J124" s="448"/>
      <c r="K124" s="449"/>
      <c r="L124" s="347"/>
    </row>
    <row r="125" spans="1:13" ht="25.5" customHeight="1">
      <c r="A125" s="589" t="s">
        <v>95</v>
      </c>
      <c r="B125" s="589"/>
      <c r="C125" s="589"/>
      <c r="D125" s="590"/>
      <c r="E125" s="587" t="s">
        <v>96</v>
      </c>
      <c r="F125" s="450" t="s">
        <v>61</v>
      </c>
      <c r="G125" s="451">
        <v>328</v>
      </c>
      <c r="H125" s="450">
        <v>40</v>
      </c>
      <c r="I125" s="450">
        <v>8</v>
      </c>
      <c r="J125" s="364"/>
      <c r="K125" s="365">
        <f t="shared" ref="K125:K126" si="13">J125*I125</f>
        <v>0</v>
      </c>
      <c r="L125" s="347"/>
    </row>
    <row r="126" spans="1:13">
      <c r="A126" s="440" t="s">
        <v>449</v>
      </c>
      <c r="B126" s="441"/>
      <c r="C126" s="441"/>
      <c r="D126" s="441"/>
      <c r="E126" s="587"/>
      <c r="F126" s="450" t="s">
        <v>61</v>
      </c>
      <c r="G126" s="451">
        <v>328</v>
      </c>
      <c r="H126" s="451">
        <v>40</v>
      </c>
      <c r="I126" s="451">
        <v>8</v>
      </c>
      <c r="J126" s="452"/>
      <c r="K126" s="365">
        <f t="shared" si="13"/>
        <v>0</v>
      </c>
      <c r="L126" s="347"/>
    </row>
    <row r="127" spans="1:13">
      <c r="A127" s="440"/>
      <c r="B127" s="441"/>
      <c r="C127" s="441"/>
      <c r="D127" s="441"/>
      <c r="E127" s="405"/>
      <c r="F127" s="253"/>
      <c r="G127" s="442"/>
      <c r="H127" s="442"/>
      <c r="I127" s="442"/>
      <c r="J127" s="399"/>
      <c r="K127" s="400"/>
      <c r="L127" s="347"/>
    </row>
    <row r="128" spans="1:13">
      <c r="A128" s="453" t="s">
        <v>450</v>
      </c>
      <c r="B128" s="454"/>
      <c r="C128" s="454"/>
      <c r="D128" s="454"/>
      <c r="E128" s="456"/>
      <c r="F128" s="455"/>
      <c r="G128" s="456"/>
      <c r="H128" s="457"/>
      <c r="I128" s="457"/>
      <c r="J128" s="457"/>
      <c r="K128" s="458"/>
      <c r="L128" s="459"/>
      <c r="M128" s="460"/>
    </row>
    <row r="129" spans="1:13">
      <c r="A129" s="453"/>
      <c r="B129" s="454"/>
      <c r="C129" s="454"/>
      <c r="D129" s="454"/>
      <c r="E129" s="456"/>
      <c r="F129" s="455"/>
      <c r="G129" s="456"/>
      <c r="H129" s="457"/>
      <c r="I129" s="457"/>
      <c r="J129" s="457"/>
      <c r="K129" s="458"/>
      <c r="L129" s="459"/>
      <c r="M129" s="460"/>
    </row>
    <row r="130" spans="1:13">
      <c r="A130" s="453" t="s">
        <v>451</v>
      </c>
      <c r="B130" s="454"/>
      <c r="C130" s="454"/>
      <c r="D130" s="454"/>
      <c r="E130" s="456"/>
      <c r="F130" s="455"/>
      <c r="G130" s="456"/>
      <c r="H130" s="457"/>
      <c r="I130" s="457"/>
      <c r="J130" s="461"/>
      <c r="K130" s="458"/>
      <c r="L130" s="459"/>
      <c r="M130" s="460"/>
    </row>
    <row r="131" spans="1:13">
      <c r="A131" s="454" t="s">
        <v>452</v>
      </c>
      <c r="B131" s="454"/>
      <c r="C131" s="454"/>
      <c r="D131" s="454"/>
      <c r="E131" s="463" t="s">
        <v>127</v>
      </c>
      <c r="F131" s="462" t="s">
        <v>453</v>
      </c>
      <c r="G131" s="463"/>
      <c r="H131" s="464" t="s">
        <v>454</v>
      </c>
      <c r="I131" s="464">
        <v>1</v>
      </c>
      <c r="J131" s="364"/>
      <c r="K131" s="365">
        <f t="shared" ref="K131:K135" si="14">J131*I131</f>
        <v>0</v>
      </c>
    </row>
    <row r="132" spans="1:13">
      <c r="A132" s="454" t="s">
        <v>455</v>
      </c>
      <c r="B132" s="454"/>
      <c r="C132" s="454"/>
      <c r="D132" s="454"/>
      <c r="E132" s="463"/>
      <c r="F132" s="462" t="s">
        <v>453</v>
      </c>
      <c r="G132" s="463"/>
      <c r="H132" s="464" t="s">
        <v>454</v>
      </c>
      <c r="I132" s="464">
        <v>1</v>
      </c>
      <c r="J132" s="452"/>
      <c r="K132" s="365">
        <f t="shared" si="14"/>
        <v>0</v>
      </c>
    </row>
    <row r="133" spans="1:13">
      <c r="A133" s="454" t="s">
        <v>456</v>
      </c>
      <c r="B133" s="454"/>
      <c r="C133" s="454"/>
      <c r="D133" s="454"/>
      <c r="E133" s="463"/>
      <c r="F133" s="462" t="s">
        <v>453</v>
      </c>
      <c r="G133" s="463"/>
      <c r="H133" s="464" t="s">
        <v>457</v>
      </c>
      <c r="I133" s="464">
        <v>2</v>
      </c>
      <c r="J133" s="364"/>
      <c r="K133" s="365">
        <f t="shared" si="14"/>
        <v>0</v>
      </c>
    </row>
    <row r="134" spans="1:13">
      <c r="A134" s="454" t="s">
        <v>458</v>
      </c>
      <c r="B134" s="454"/>
      <c r="C134" s="454"/>
      <c r="D134" s="454"/>
      <c r="E134" s="463" t="s">
        <v>459</v>
      </c>
      <c r="F134" s="462" t="s">
        <v>326</v>
      </c>
      <c r="G134" s="463">
        <v>189</v>
      </c>
      <c r="H134" s="464" t="s">
        <v>454</v>
      </c>
      <c r="I134" s="464">
        <v>1</v>
      </c>
      <c r="J134" s="364"/>
      <c r="K134" s="365">
        <f t="shared" si="14"/>
        <v>0</v>
      </c>
    </row>
    <row r="135" spans="1:13">
      <c r="A135" s="454" t="s">
        <v>460</v>
      </c>
      <c r="B135" s="454"/>
      <c r="C135" s="454"/>
      <c r="D135" s="454"/>
      <c r="E135" s="463" t="s">
        <v>129</v>
      </c>
      <c r="F135" s="462" t="s">
        <v>453</v>
      </c>
      <c r="G135" s="463"/>
      <c r="H135" s="464" t="s">
        <v>454</v>
      </c>
      <c r="I135" s="464">
        <v>1</v>
      </c>
      <c r="J135" s="452"/>
      <c r="K135" s="365">
        <f t="shared" si="14"/>
        <v>0</v>
      </c>
    </row>
    <row r="136" spans="1:13">
      <c r="A136" s="440"/>
      <c r="B136" s="441"/>
      <c r="C136" s="441"/>
      <c r="D136" s="441"/>
      <c r="E136" s="405"/>
      <c r="F136" s="253"/>
      <c r="G136" s="442"/>
      <c r="H136" s="442"/>
      <c r="I136" s="442"/>
      <c r="J136" s="399"/>
      <c r="K136" s="400"/>
      <c r="L136" s="347"/>
    </row>
    <row r="137" spans="1:13">
      <c r="A137" s="328"/>
      <c r="B137" s="366"/>
      <c r="C137" s="366"/>
      <c r="D137" s="366"/>
      <c r="E137" s="366"/>
      <c r="F137" s="431"/>
      <c r="G137" s="356"/>
      <c r="H137" s="366"/>
      <c r="I137" s="357"/>
      <c r="J137" s="372"/>
      <c r="K137" s="353"/>
      <c r="L137" s="347"/>
    </row>
    <row r="138" spans="1:13">
      <c r="A138" s="328" t="s">
        <v>461</v>
      </c>
      <c r="B138" s="366"/>
      <c r="C138" s="366"/>
      <c r="D138" s="366"/>
      <c r="E138" s="367"/>
      <c r="F138" s="355"/>
      <c r="G138" s="356"/>
      <c r="H138" s="366"/>
      <c r="I138" s="357"/>
      <c r="J138" s="319"/>
      <c r="K138" s="319"/>
    </row>
    <row r="139" spans="1:13">
      <c r="A139" s="251" t="s">
        <v>462</v>
      </c>
      <c r="B139" s="251"/>
      <c r="C139" s="251"/>
      <c r="D139" s="251"/>
      <c r="E139" s="362" t="s">
        <v>333</v>
      </c>
      <c r="F139" s="363" t="s">
        <v>100</v>
      </c>
      <c r="G139" s="363">
        <v>10</v>
      </c>
      <c r="H139" s="363">
        <v>1</v>
      </c>
      <c r="I139" s="464">
        <v>10</v>
      </c>
      <c r="J139" s="465"/>
      <c r="K139" s="365">
        <f>J139*I139</f>
        <v>0</v>
      </c>
    </row>
    <row r="140" spans="1:13" ht="15.75" thickBot="1">
      <c r="A140" s="466"/>
      <c r="B140" s="466"/>
      <c r="C140" s="466"/>
      <c r="D140" s="466"/>
      <c r="E140" s="366"/>
      <c r="F140" s="382"/>
      <c r="G140" s="253"/>
      <c r="H140" s="255"/>
      <c r="I140" s="514"/>
    </row>
    <row r="141" spans="1:13" ht="15.75" thickBot="1">
      <c r="A141" s="467" t="s">
        <v>463</v>
      </c>
      <c r="B141" s="468"/>
      <c r="C141" s="468"/>
      <c r="D141" s="468"/>
      <c r="E141" s="600"/>
      <c r="F141" s="469"/>
      <c r="G141" s="470"/>
      <c r="H141" s="471"/>
      <c r="I141" s="559"/>
      <c r="J141" s="472"/>
      <c r="K141" s="473">
        <f>SUM(K20:K140)</f>
        <v>0</v>
      </c>
    </row>
    <row r="142" spans="1:13">
      <c r="A142" s="466"/>
      <c r="B142" s="466"/>
      <c r="C142" s="466"/>
      <c r="D142" s="466"/>
      <c r="E142" s="366"/>
      <c r="F142" s="382"/>
      <c r="G142" s="253"/>
      <c r="H142" s="255"/>
      <c r="I142" s="514"/>
    </row>
    <row r="143" spans="1:13">
      <c r="A143" s="328"/>
      <c r="B143" s="328"/>
      <c r="C143" s="328"/>
      <c r="D143" s="328"/>
      <c r="E143" s="595"/>
      <c r="F143" s="328"/>
      <c r="G143" s="328"/>
      <c r="H143" s="328"/>
      <c r="I143" s="356"/>
    </row>
    <row r="144" spans="1:13">
      <c r="A144" s="354" t="s">
        <v>464</v>
      </c>
      <c r="B144" s="328"/>
      <c r="C144" s="328"/>
      <c r="D144" s="251"/>
      <c r="E144" s="366"/>
      <c r="F144" s="351"/>
      <c r="G144" s="352"/>
      <c r="H144" s="352"/>
      <c r="I144" s="480"/>
    </row>
    <row r="145" spans="1:14">
      <c r="A145" s="354"/>
      <c r="B145" s="328"/>
      <c r="C145" s="328"/>
      <c r="D145" s="251"/>
      <c r="E145" s="366"/>
      <c r="F145" s="351"/>
      <c r="G145" s="352"/>
      <c r="H145" s="352"/>
      <c r="I145" s="480"/>
    </row>
    <row r="146" spans="1:14">
      <c r="A146" s="251" t="s">
        <v>465</v>
      </c>
      <c r="B146" s="361"/>
      <c r="C146" s="251"/>
      <c r="D146" s="251"/>
      <c r="E146" s="438"/>
      <c r="F146" s="363" t="s">
        <v>180</v>
      </c>
      <c r="G146" s="474">
        <v>7201.4</v>
      </c>
      <c r="H146" s="475"/>
      <c r="I146" s="475">
        <v>1</v>
      </c>
      <c r="J146" s="476"/>
      <c r="K146" s="477">
        <f>J146*I146</f>
        <v>0</v>
      </c>
    </row>
    <row r="147" spans="1:14">
      <c r="A147" s="441" t="s">
        <v>466</v>
      </c>
      <c r="B147" s="361"/>
      <c r="C147" s="251"/>
      <c r="D147" s="251"/>
      <c r="E147" s="438"/>
      <c r="F147" s="363" t="s">
        <v>100</v>
      </c>
      <c r="G147" s="450" t="s">
        <v>291</v>
      </c>
      <c r="H147" s="475"/>
      <c r="I147" s="475" t="s">
        <v>291</v>
      </c>
      <c r="J147" s="378" t="s">
        <v>312</v>
      </c>
      <c r="K147" s="379" t="s">
        <v>312</v>
      </c>
    </row>
    <row r="148" spans="1:14">
      <c r="A148" s="441" t="s">
        <v>467</v>
      </c>
      <c r="B148" s="361"/>
      <c r="C148" s="251"/>
      <c r="D148" s="251"/>
      <c r="E148" s="438"/>
      <c r="F148" s="363" t="s">
        <v>100</v>
      </c>
      <c r="G148">
        <v>6022</v>
      </c>
      <c r="H148" s="475"/>
      <c r="I148" s="475">
        <v>1</v>
      </c>
      <c r="J148" s="465"/>
      <c r="K148" s="477">
        <f t="shared" ref="K148:K150" si="15">J148*I148</f>
        <v>0</v>
      </c>
    </row>
    <row r="149" spans="1:14">
      <c r="A149" s="441" t="s">
        <v>468</v>
      </c>
      <c r="B149" s="361"/>
      <c r="C149" s="478"/>
      <c r="D149" s="251"/>
      <c r="E149" s="438"/>
      <c r="F149" s="363" t="s">
        <v>180</v>
      </c>
      <c r="G149" s="450">
        <v>7201</v>
      </c>
      <c r="H149" s="475"/>
      <c r="I149" s="475">
        <v>1</v>
      </c>
      <c r="J149" s="465"/>
      <c r="K149" s="477">
        <f t="shared" si="15"/>
        <v>0</v>
      </c>
    </row>
    <row r="150" spans="1:14">
      <c r="A150" s="441" t="s">
        <v>469</v>
      </c>
      <c r="B150" s="361"/>
      <c r="C150" s="478"/>
      <c r="D150" s="251"/>
      <c r="E150" s="438"/>
      <c r="F150" s="363" t="s">
        <v>205</v>
      </c>
      <c r="G150" s="479">
        <v>3273</v>
      </c>
      <c r="H150" s="475"/>
      <c r="I150" s="475">
        <v>1</v>
      </c>
      <c r="J150" s="465"/>
      <c r="K150" s="477">
        <f t="shared" si="15"/>
        <v>0</v>
      </c>
    </row>
    <row r="151" spans="1:14">
      <c r="A151" s="441"/>
      <c r="B151" s="361"/>
      <c r="C151" s="478"/>
      <c r="D151" s="251"/>
      <c r="E151" s="601" t="s">
        <v>185</v>
      </c>
      <c r="F151" s="382"/>
      <c r="G151" s="253"/>
      <c r="H151" s="255"/>
      <c r="I151" s="480"/>
    </row>
    <row r="152" spans="1:14">
      <c r="A152" s="328"/>
      <c r="B152" s="361"/>
      <c r="C152" s="251"/>
      <c r="D152" s="251"/>
      <c r="E152" s="601" t="s">
        <v>186</v>
      </c>
      <c r="F152" s="351"/>
      <c r="G152" s="352"/>
      <c r="H152" s="352"/>
      <c r="I152" s="480"/>
    </row>
    <row r="153" spans="1:14">
      <c r="A153" s="328"/>
      <c r="B153" s="361"/>
      <c r="C153" s="251"/>
      <c r="D153" s="251"/>
      <c r="E153" s="601"/>
      <c r="F153" s="351"/>
      <c r="G153" s="352"/>
      <c r="H153" s="352"/>
      <c r="I153" s="480"/>
    </row>
    <row r="154" spans="1:14">
      <c r="A154" s="328" t="s">
        <v>470</v>
      </c>
      <c r="B154" s="251"/>
      <c r="C154" s="251"/>
      <c r="D154" s="251"/>
      <c r="E154" s="366"/>
      <c r="F154" s="355"/>
      <c r="G154" s="251"/>
      <c r="H154" s="251"/>
      <c r="I154" s="251"/>
    </row>
    <row r="155" spans="1:14">
      <c r="A155" s="251" t="s">
        <v>46</v>
      </c>
      <c r="B155" s="251"/>
      <c r="C155" s="251"/>
      <c r="D155" s="251"/>
      <c r="E155" s="438"/>
      <c r="F155" s="363" t="s">
        <v>180</v>
      </c>
      <c r="G155" s="450">
        <v>7201</v>
      </c>
      <c r="H155" s="475">
        <v>1200</v>
      </c>
      <c r="I155" s="475">
        <v>6</v>
      </c>
      <c r="J155" s="476"/>
      <c r="K155" s="477">
        <f t="shared" ref="K155:K161" si="16">J155*I155</f>
        <v>0</v>
      </c>
    </row>
    <row r="156" spans="1:14">
      <c r="A156" s="251" t="s">
        <v>471</v>
      </c>
      <c r="B156" s="251"/>
      <c r="C156" s="251"/>
      <c r="D156" s="251"/>
      <c r="E156" s="475" t="s">
        <v>188</v>
      </c>
      <c r="F156" s="363" t="s">
        <v>180</v>
      </c>
      <c r="G156" s="474">
        <v>7201.4</v>
      </c>
      <c r="H156" s="475">
        <v>1200</v>
      </c>
      <c r="I156" s="475">
        <v>6</v>
      </c>
      <c r="J156" s="476"/>
      <c r="K156" s="477">
        <f t="shared" si="16"/>
        <v>0</v>
      </c>
      <c r="N156" s="383"/>
    </row>
    <row r="157" spans="1:14">
      <c r="A157" s="251" t="s">
        <v>189</v>
      </c>
      <c r="B157" s="251"/>
      <c r="C157" s="251"/>
      <c r="D157" s="251"/>
      <c r="E157" s="438" t="s">
        <v>190</v>
      </c>
      <c r="F157" s="363" t="s">
        <v>180</v>
      </c>
      <c r="G157" s="474">
        <v>7201.4</v>
      </c>
      <c r="H157" s="475">
        <v>1200</v>
      </c>
      <c r="I157" s="475">
        <v>6</v>
      </c>
      <c r="J157" s="476"/>
      <c r="K157" s="477">
        <f t="shared" si="16"/>
        <v>0</v>
      </c>
    </row>
    <row r="158" spans="1:14">
      <c r="A158" s="481" t="s">
        <v>472</v>
      </c>
      <c r="B158" s="251"/>
      <c r="C158" s="251"/>
      <c r="D158" s="251"/>
      <c r="E158" s="438" t="s">
        <v>192</v>
      </c>
      <c r="F158" s="363" t="s">
        <v>180</v>
      </c>
      <c r="G158" s="474">
        <v>7201.4</v>
      </c>
      <c r="H158" s="475">
        <v>1200</v>
      </c>
      <c r="I158" s="475">
        <v>6</v>
      </c>
      <c r="J158" s="476"/>
      <c r="K158" s="477">
        <f t="shared" si="16"/>
        <v>0</v>
      </c>
    </row>
    <row r="159" spans="1:14">
      <c r="A159" s="481" t="s">
        <v>473</v>
      </c>
      <c r="B159" s="251"/>
      <c r="C159" s="251"/>
      <c r="D159" s="251"/>
      <c r="E159" s="475" t="s">
        <v>194</v>
      </c>
      <c r="F159" s="363" t="s">
        <v>180</v>
      </c>
      <c r="G159" s="474">
        <v>7201.4</v>
      </c>
      <c r="H159" s="475">
        <v>1200</v>
      </c>
      <c r="I159" s="475">
        <v>6</v>
      </c>
      <c r="J159" s="476"/>
      <c r="K159" s="477">
        <f t="shared" si="16"/>
        <v>0</v>
      </c>
    </row>
    <row r="160" spans="1:14">
      <c r="A160" s="481" t="s">
        <v>474</v>
      </c>
      <c r="B160" s="251"/>
      <c r="C160" s="251"/>
      <c r="D160" s="251"/>
      <c r="E160" s="438" t="s">
        <v>102</v>
      </c>
      <c r="F160" s="363" t="s">
        <v>180</v>
      </c>
      <c r="G160" s="474">
        <v>7201.4</v>
      </c>
      <c r="H160" s="475">
        <v>1200</v>
      </c>
      <c r="I160" s="475">
        <v>6</v>
      </c>
      <c r="J160" s="476"/>
      <c r="K160" s="477">
        <f t="shared" si="16"/>
        <v>0</v>
      </c>
    </row>
    <row r="161" spans="1:11">
      <c r="A161" s="481" t="s">
        <v>475</v>
      </c>
      <c r="B161" s="251"/>
      <c r="C161" s="251"/>
      <c r="D161" s="251"/>
      <c r="E161" s="438" t="s">
        <v>197</v>
      </c>
      <c r="F161" s="363" t="s">
        <v>180</v>
      </c>
      <c r="G161" s="474">
        <v>7201.4</v>
      </c>
      <c r="H161" s="475">
        <v>1200</v>
      </c>
      <c r="I161" s="475">
        <v>6</v>
      </c>
      <c r="J161" s="476"/>
      <c r="K161" s="477">
        <f t="shared" si="16"/>
        <v>0</v>
      </c>
    </row>
    <row r="162" spans="1:11">
      <c r="A162" s="481"/>
      <c r="B162" s="251"/>
      <c r="C162" s="251"/>
      <c r="D162" s="251"/>
      <c r="E162" s="601" t="s">
        <v>198</v>
      </c>
      <c r="F162" s="382"/>
      <c r="G162" s="253"/>
      <c r="H162" s="255"/>
      <c r="I162" s="480"/>
    </row>
    <row r="163" spans="1:11">
      <c r="A163" s="328" t="s">
        <v>476</v>
      </c>
      <c r="B163" s="251"/>
      <c r="C163" s="251"/>
      <c r="D163" s="251"/>
      <c r="E163" s="366"/>
      <c r="F163" s="355"/>
      <c r="G163" s="251"/>
      <c r="H163" s="251"/>
      <c r="I163" s="251"/>
    </row>
    <row r="164" spans="1:11">
      <c r="A164" s="251" t="s">
        <v>199</v>
      </c>
      <c r="B164" s="251"/>
      <c r="C164" s="251"/>
      <c r="D164" s="251"/>
      <c r="E164" s="438"/>
      <c r="F164" s="363" t="s">
        <v>477</v>
      </c>
      <c r="G164" s="450" t="s">
        <v>291</v>
      </c>
      <c r="H164" s="475">
        <v>1</v>
      </c>
      <c r="I164" s="475" t="s">
        <v>291</v>
      </c>
      <c r="J164" s="378" t="s">
        <v>312</v>
      </c>
      <c r="K164" s="379" t="s">
        <v>312</v>
      </c>
    </row>
    <row r="165" spans="1:11">
      <c r="A165" s="251" t="s">
        <v>200</v>
      </c>
      <c r="B165" s="251"/>
      <c r="C165" s="251"/>
      <c r="D165" s="251"/>
      <c r="E165" s="438"/>
      <c r="F165" s="363" t="s">
        <v>477</v>
      </c>
      <c r="G165" s="450" t="s">
        <v>291</v>
      </c>
      <c r="H165" s="475">
        <v>1</v>
      </c>
      <c r="I165" s="475" t="s">
        <v>291</v>
      </c>
      <c r="J165" s="378" t="s">
        <v>312</v>
      </c>
      <c r="K165" s="379" t="s">
        <v>312</v>
      </c>
    </row>
    <row r="166" spans="1:11">
      <c r="A166" s="251"/>
      <c r="B166" s="251"/>
      <c r="C166" s="251"/>
      <c r="D166" s="251"/>
      <c r="E166" s="480"/>
      <c r="F166" s="382"/>
      <c r="G166" s="253"/>
      <c r="H166" s="255"/>
      <c r="I166" s="480"/>
    </row>
    <row r="167" spans="1:11">
      <c r="A167" s="482"/>
      <c r="B167" s="482"/>
      <c r="C167" s="482"/>
      <c r="D167" s="482"/>
      <c r="E167" s="486"/>
      <c r="F167" s="483"/>
      <c r="G167" s="484"/>
      <c r="H167" s="485"/>
      <c r="I167" s="486"/>
    </row>
    <row r="168" spans="1:11">
      <c r="A168" s="328" t="s">
        <v>478</v>
      </c>
      <c r="B168" s="251"/>
      <c r="C168" s="251"/>
      <c r="D168" s="251"/>
      <c r="E168" s="366"/>
      <c r="F168" s="355"/>
      <c r="G168" s="251"/>
      <c r="H168" s="251"/>
      <c r="I168" s="251"/>
    </row>
    <row r="169" spans="1:11">
      <c r="A169" s="251" t="s">
        <v>479</v>
      </c>
      <c r="B169" s="251"/>
      <c r="C169" s="251"/>
      <c r="D169" s="251"/>
      <c r="E169" s="475" t="s">
        <v>480</v>
      </c>
      <c r="F169" s="363" t="s">
        <v>180</v>
      </c>
      <c r="G169" s="450" t="s">
        <v>291</v>
      </c>
      <c r="H169" s="475"/>
      <c r="I169" s="475" t="s">
        <v>291</v>
      </c>
      <c r="J169" s="378" t="s">
        <v>312</v>
      </c>
      <c r="K169" s="379" t="s">
        <v>312</v>
      </c>
    </row>
    <row r="170" spans="1:11">
      <c r="A170" s="251" t="s">
        <v>481</v>
      </c>
      <c r="B170" s="251"/>
      <c r="C170" s="251"/>
      <c r="D170" s="251"/>
      <c r="E170" s="438" t="s">
        <v>89</v>
      </c>
      <c r="F170" s="363" t="s">
        <v>180</v>
      </c>
      <c r="G170" s="450" t="s">
        <v>291</v>
      </c>
      <c r="H170" s="475"/>
      <c r="I170" s="475" t="s">
        <v>291</v>
      </c>
      <c r="J170" s="378" t="s">
        <v>312</v>
      </c>
      <c r="K170" s="379" t="s">
        <v>312</v>
      </c>
    </row>
    <row r="171" spans="1:11">
      <c r="A171" s="251"/>
      <c r="B171" s="251"/>
      <c r="C171" s="251"/>
      <c r="D171" s="251"/>
      <c r="E171" s="480"/>
      <c r="F171" s="382"/>
      <c r="G171" s="253"/>
      <c r="H171" s="255"/>
      <c r="I171" s="480"/>
    </row>
    <row r="172" spans="1:11">
      <c r="A172" s="328" t="s">
        <v>482</v>
      </c>
      <c r="B172" s="251"/>
      <c r="C172" s="251"/>
      <c r="D172" s="251"/>
      <c r="E172" s="366"/>
      <c r="F172" s="355"/>
      <c r="G172" s="251"/>
      <c r="H172" s="251"/>
      <c r="I172" s="251"/>
    </row>
    <row r="173" spans="1:11" ht="36" customHeight="1">
      <c r="A173" s="589" t="s">
        <v>567</v>
      </c>
      <c r="B173" s="589"/>
      <c r="C173" s="589"/>
      <c r="D173" s="590"/>
      <c r="E173" s="611" t="s">
        <v>202</v>
      </c>
      <c r="F173" s="363" t="s">
        <v>100</v>
      </c>
      <c r="G173" s="479">
        <v>6022</v>
      </c>
      <c r="H173" s="475"/>
      <c r="I173" s="475">
        <v>1</v>
      </c>
      <c r="J173" s="476"/>
      <c r="K173" s="477">
        <f>J173*I173</f>
        <v>0</v>
      </c>
    </row>
    <row r="174" spans="1:11">
      <c r="A174" s="251"/>
      <c r="B174" s="251"/>
      <c r="C174" s="251"/>
      <c r="D174" s="251"/>
      <c r="E174" s="480"/>
      <c r="F174" s="382"/>
      <c r="G174" s="253"/>
      <c r="H174" s="255"/>
      <c r="I174" s="480"/>
    </row>
    <row r="175" spans="1:11">
      <c r="A175" s="328" t="s">
        <v>484</v>
      </c>
      <c r="B175" s="251"/>
      <c r="C175" s="251"/>
      <c r="D175" s="251"/>
      <c r="E175" s="366"/>
      <c r="F175" s="355"/>
      <c r="G175" s="251"/>
      <c r="H175" s="251"/>
      <c r="I175" s="251"/>
    </row>
    <row r="176" spans="1:11">
      <c r="A176" s="251" t="s">
        <v>203</v>
      </c>
      <c r="B176" s="251"/>
      <c r="C176" s="251"/>
      <c r="D176" s="251"/>
      <c r="E176" s="438" t="s">
        <v>204</v>
      </c>
      <c r="F176" s="363" t="s">
        <v>205</v>
      </c>
      <c r="G176" s="479">
        <v>3273</v>
      </c>
      <c r="H176" s="479"/>
      <c r="I176" s="475">
        <v>1</v>
      </c>
      <c r="J176" s="476"/>
      <c r="K176" s="477">
        <f t="shared" ref="K176:K182" si="17">J176*I176</f>
        <v>0</v>
      </c>
    </row>
    <row r="177" spans="1:11">
      <c r="A177" s="487" t="s">
        <v>54</v>
      </c>
      <c r="B177" s="488"/>
      <c r="C177" s="488"/>
      <c r="D177" s="488"/>
      <c r="E177" s="602" t="s">
        <v>206</v>
      </c>
      <c r="F177" s="363" t="s">
        <v>205</v>
      </c>
      <c r="G177" s="479">
        <v>3273</v>
      </c>
      <c r="H177" s="479"/>
      <c r="I177" s="475">
        <v>1</v>
      </c>
      <c r="J177" s="476"/>
      <c r="K177" s="477">
        <f t="shared" si="17"/>
        <v>0</v>
      </c>
    </row>
    <row r="178" spans="1:11">
      <c r="A178" s="251" t="s">
        <v>207</v>
      </c>
      <c r="B178" s="251"/>
      <c r="C178" s="251"/>
      <c r="D178" s="251"/>
      <c r="E178" s="438" t="s">
        <v>208</v>
      </c>
      <c r="F178" s="363" t="s">
        <v>205</v>
      </c>
      <c r="G178" s="479">
        <v>3273</v>
      </c>
      <c r="H178" s="479"/>
      <c r="I178" s="475">
        <v>1</v>
      </c>
      <c r="J178" s="476"/>
      <c r="K178" s="477">
        <f t="shared" si="17"/>
        <v>0</v>
      </c>
    </row>
    <row r="179" spans="1:11">
      <c r="A179" s="251" t="s">
        <v>209</v>
      </c>
      <c r="B179" s="251"/>
      <c r="C179" s="251"/>
      <c r="D179" s="251"/>
      <c r="E179" s="438"/>
      <c r="F179" s="363" t="s">
        <v>205</v>
      </c>
      <c r="G179" s="479">
        <v>3273</v>
      </c>
      <c r="H179" s="479"/>
      <c r="I179" s="475">
        <v>1</v>
      </c>
      <c r="J179" s="476"/>
      <c r="K179" s="477">
        <f t="shared" si="17"/>
        <v>0</v>
      </c>
    </row>
    <row r="180" spans="1:11">
      <c r="A180" s="487" t="s">
        <v>210</v>
      </c>
      <c r="B180" s="488"/>
      <c r="C180" s="488"/>
      <c r="D180" s="488"/>
      <c r="E180" s="602"/>
      <c r="F180" s="363" t="s">
        <v>205</v>
      </c>
      <c r="G180" s="479">
        <v>3273</v>
      </c>
      <c r="H180" s="479"/>
      <c r="I180" s="475">
        <v>1</v>
      </c>
      <c r="J180" s="476"/>
      <c r="K180" s="477">
        <f t="shared" si="17"/>
        <v>0</v>
      </c>
    </row>
    <row r="181" spans="1:11">
      <c r="A181" s="251" t="s">
        <v>211</v>
      </c>
      <c r="B181" s="251"/>
      <c r="C181" s="251"/>
      <c r="D181" s="251"/>
      <c r="E181" s="438"/>
      <c r="F181" s="363" t="s">
        <v>205</v>
      </c>
      <c r="G181" s="479">
        <v>3273</v>
      </c>
      <c r="H181" s="479"/>
      <c r="I181" s="475">
        <v>1</v>
      </c>
      <c r="J181" s="476"/>
      <c r="K181" s="477">
        <f t="shared" si="17"/>
        <v>0</v>
      </c>
    </row>
    <row r="182" spans="1:11">
      <c r="A182" s="251" t="s">
        <v>212</v>
      </c>
      <c r="B182" s="251"/>
      <c r="C182" s="251"/>
      <c r="D182" s="251"/>
      <c r="E182" s="438"/>
      <c r="F182" s="363" t="s">
        <v>205</v>
      </c>
      <c r="G182" s="479">
        <v>3273</v>
      </c>
      <c r="H182" s="479"/>
      <c r="I182" s="475">
        <v>1</v>
      </c>
      <c r="J182" s="476"/>
      <c r="K182" s="477">
        <f t="shared" si="17"/>
        <v>0</v>
      </c>
    </row>
    <row r="183" spans="1:11">
      <c r="A183" s="251"/>
      <c r="B183" s="251"/>
      <c r="C183" s="251"/>
      <c r="D183" s="251"/>
      <c r="E183" s="480"/>
      <c r="F183" s="382"/>
      <c r="G183" s="347"/>
      <c r="H183" s="347"/>
      <c r="I183" s="255"/>
      <c r="J183" s="489"/>
      <c r="K183" s="490"/>
    </row>
    <row r="184" spans="1:11" ht="15.75" thickBot="1">
      <c r="A184" s="251"/>
      <c r="B184" s="251"/>
      <c r="C184" s="251"/>
      <c r="D184" s="251"/>
      <c r="E184" s="480"/>
      <c r="F184" s="382"/>
      <c r="G184" s="347"/>
      <c r="H184" s="347"/>
      <c r="I184" s="255"/>
      <c r="J184" s="489"/>
      <c r="K184" s="490"/>
    </row>
    <row r="185" spans="1:11" ht="15.75" thickBot="1">
      <c r="A185" s="467" t="s">
        <v>485</v>
      </c>
      <c r="B185" s="468"/>
      <c r="C185" s="468"/>
      <c r="D185" s="468"/>
      <c r="E185" s="600"/>
      <c r="F185" s="469"/>
      <c r="G185" s="470"/>
      <c r="H185" s="471"/>
      <c r="I185" s="559"/>
      <c r="J185" s="472"/>
      <c r="K185" s="473">
        <f>SUM(K146:K184)</f>
        <v>0</v>
      </c>
    </row>
    <row r="186" spans="1:11">
      <c r="A186" s="251"/>
      <c r="B186" s="251"/>
      <c r="C186" s="251"/>
      <c r="D186" s="251"/>
      <c r="E186" s="480"/>
      <c r="F186" s="382"/>
      <c r="G186" s="347"/>
      <c r="H186" s="347"/>
      <c r="I186" s="255"/>
      <c r="J186" s="489"/>
      <c r="K186" s="490"/>
    </row>
    <row r="187" spans="1:11">
      <c r="E187" s="603"/>
      <c r="F187" s="347"/>
      <c r="G187" s="347"/>
      <c r="H187" s="347"/>
      <c r="I187" s="657"/>
    </row>
    <row r="188" spans="1:11">
      <c r="A188" s="491" t="s">
        <v>486</v>
      </c>
    </row>
    <row r="190" spans="1:11">
      <c r="A190" s="447" t="s">
        <v>487</v>
      </c>
      <c r="B190" s="441"/>
      <c r="C190" s="441"/>
      <c r="D190" s="441"/>
      <c r="E190" s="588"/>
      <c r="F190" s="492"/>
      <c r="G190" s="441"/>
      <c r="H190" s="493"/>
      <c r="I190" s="493"/>
      <c r="J190" s="494"/>
      <c r="K190" s="495"/>
    </row>
    <row r="191" spans="1:11">
      <c r="A191" s="447"/>
      <c r="B191" s="441"/>
      <c r="C191" s="441"/>
      <c r="D191" s="441"/>
      <c r="E191" s="588"/>
      <c r="F191" s="492"/>
      <c r="G191" s="441"/>
      <c r="H191" s="493"/>
      <c r="I191" s="493"/>
      <c r="J191" s="494"/>
      <c r="K191" s="495"/>
    </row>
    <row r="192" spans="1:11">
      <c r="A192" s="447" t="s">
        <v>488</v>
      </c>
      <c r="B192" s="441"/>
      <c r="C192" s="441"/>
      <c r="D192" s="441"/>
      <c r="E192" s="588"/>
      <c r="F192" s="492"/>
      <c r="G192" s="441"/>
      <c r="H192" s="493"/>
      <c r="I192" s="493"/>
      <c r="J192" s="494"/>
      <c r="K192" s="495"/>
    </row>
    <row r="193" spans="1:11">
      <c r="A193" s="251" t="s">
        <v>489</v>
      </c>
      <c r="B193" s="441"/>
      <c r="C193" s="441"/>
      <c r="D193" s="441"/>
      <c r="E193" s="588"/>
      <c r="F193" s="492"/>
      <c r="G193" s="441"/>
      <c r="H193" s="493"/>
      <c r="I193" s="493"/>
      <c r="J193" s="494"/>
      <c r="K193" s="495"/>
    </row>
    <row r="194" spans="1:11">
      <c r="A194" s="441"/>
      <c r="B194" s="441"/>
      <c r="C194" s="441"/>
      <c r="D194" s="441"/>
      <c r="E194" s="588"/>
      <c r="F194" s="492"/>
      <c r="G194" s="441"/>
      <c r="H194" s="493"/>
      <c r="I194" s="493"/>
      <c r="J194" s="494"/>
      <c r="K194" s="495"/>
    </row>
    <row r="195" spans="1:11">
      <c r="A195" s="447" t="s">
        <v>490</v>
      </c>
      <c r="B195" s="441"/>
      <c r="C195" s="441"/>
      <c r="D195" s="441"/>
      <c r="E195" s="588"/>
      <c r="F195" s="492"/>
      <c r="G195" s="441"/>
      <c r="H195" s="493"/>
      <c r="I195" s="493"/>
      <c r="J195" s="494"/>
      <c r="K195" s="495"/>
    </row>
    <row r="196" spans="1:11">
      <c r="A196" s="251" t="s">
        <v>491</v>
      </c>
      <c r="B196" s="441"/>
      <c r="C196" s="441"/>
      <c r="D196" s="441"/>
      <c r="E196" s="588"/>
      <c r="F196" s="492"/>
      <c r="G196" s="441"/>
      <c r="H196" s="493"/>
      <c r="I196" s="493"/>
      <c r="J196" s="494"/>
      <c r="K196" s="495"/>
    </row>
    <row r="197" spans="1:11">
      <c r="A197" s="441"/>
      <c r="B197" s="441"/>
      <c r="C197" s="441"/>
      <c r="D197" s="441"/>
      <c r="E197" s="588"/>
      <c r="F197" s="492"/>
      <c r="G197" s="441"/>
      <c r="H197" s="493"/>
      <c r="I197" s="493"/>
      <c r="J197" s="494"/>
      <c r="K197" s="495"/>
    </row>
    <row r="198" spans="1:11">
      <c r="A198" s="447" t="s">
        <v>492</v>
      </c>
      <c r="B198" s="441"/>
      <c r="C198" s="441"/>
      <c r="D198" s="441"/>
      <c r="E198" s="588"/>
      <c r="F198" s="492"/>
      <c r="G198" s="441"/>
      <c r="H198" s="493"/>
      <c r="I198" s="493"/>
      <c r="J198" s="494"/>
      <c r="K198" s="495"/>
    </row>
    <row r="199" spans="1:11">
      <c r="A199" s="441" t="s">
        <v>493</v>
      </c>
      <c r="B199" s="441"/>
      <c r="C199" s="441"/>
      <c r="D199" s="441"/>
      <c r="E199" s="588"/>
      <c r="F199" s="492"/>
      <c r="G199" s="441"/>
      <c r="H199" s="493"/>
      <c r="I199" s="493"/>
      <c r="J199" s="496"/>
      <c r="K199" s="497"/>
    </row>
    <row r="200" spans="1:11">
      <c r="A200" s="441"/>
      <c r="B200" s="441"/>
      <c r="C200" s="441"/>
      <c r="D200" s="441"/>
      <c r="E200" s="588"/>
      <c r="F200" s="492"/>
      <c r="G200" s="441"/>
      <c r="H200" s="493"/>
      <c r="I200" s="493"/>
      <c r="J200" s="496"/>
      <c r="K200" s="498"/>
    </row>
    <row r="201" spans="1:11">
      <c r="A201" s="447" t="s">
        <v>494</v>
      </c>
      <c r="B201" s="441"/>
      <c r="C201" s="441"/>
      <c r="D201" s="441"/>
      <c r="E201" s="588"/>
      <c r="F201" s="492"/>
      <c r="G201" s="441"/>
      <c r="H201" s="493"/>
      <c r="I201" s="493"/>
      <c r="J201" s="496"/>
      <c r="K201" s="498"/>
    </row>
    <row r="202" spans="1:11">
      <c r="A202" s="441" t="s">
        <v>68</v>
      </c>
      <c r="B202" s="441"/>
      <c r="C202" s="441"/>
      <c r="D202" s="441"/>
      <c r="E202" s="588"/>
      <c r="F202" s="492"/>
      <c r="G202" s="441"/>
      <c r="H202" s="493"/>
      <c r="I202" s="493"/>
      <c r="J202" s="496"/>
      <c r="K202" s="497"/>
    </row>
    <row r="203" spans="1:11">
      <c r="A203" s="441"/>
      <c r="B203" s="441"/>
      <c r="C203" s="441"/>
      <c r="D203" s="441"/>
      <c r="E203" s="588"/>
      <c r="F203" s="492"/>
      <c r="G203" s="441"/>
      <c r="H203" s="493"/>
      <c r="I203" s="493"/>
      <c r="J203" s="496"/>
      <c r="K203" s="498"/>
    </row>
    <row r="204" spans="1:11">
      <c r="A204" s="447" t="s">
        <v>495</v>
      </c>
      <c r="B204" s="441"/>
      <c r="C204" s="441"/>
      <c r="D204" s="441"/>
      <c r="E204" s="588"/>
      <c r="F204" s="492"/>
      <c r="G204" s="441"/>
      <c r="H204" s="493"/>
      <c r="I204" s="493"/>
      <c r="J204" s="496"/>
      <c r="K204" s="498"/>
    </row>
    <row r="205" spans="1:11">
      <c r="A205" s="441" t="s">
        <v>496</v>
      </c>
      <c r="B205" s="441"/>
      <c r="C205" s="441"/>
      <c r="D205" s="441"/>
      <c r="E205" s="588"/>
      <c r="F205" s="492"/>
      <c r="G205" s="441"/>
      <c r="H205" s="493"/>
      <c r="I205" s="493"/>
      <c r="J205" s="496"/>
      <c r="K205" s="497"/>
    </row>
    <row r="206" spans="1:11">
      <c r="A206" s="441"/>
      <c r="B206" s="441"/>
      <c r="C206" s="441"/>
      <c r="D206" s="441"/>
      <c r="E206" s="588"/>
      <c r="F206" s="492"/>
      <c r="G206" s="441"/>
      <c r="H206" s="493"/>
      <c r="I206" s="493"/>
      <c r="J206" s="496"/>
      <c r="K206" s="498"/>
    </row>
    <row r="207" spans="1:11">
      <c r="A207" s="447" t="s">
        <v>497</v>
      </c>
      <c r="B207" s="441"/>
      <c r="C207" s="441"/>
      <c r="D207" s="441"/>
      <c r="E207" s="587" t="s">
        <v>71</v>
      </c>
      <c r="F207" s="492"/>
      <c r="G207" s="441"/>
      <c r="H207" s="493"/>
      <c r="I207" s="493"/>
      <c r="J207" s="496"/>
      <c r="K207" s="498"/>
    </row>
    <row r="208" spans="1:11">
      <c r="A208" s="251" t="s">
        <v>72</v>
      </c>
      <c r="B208" s="251"/>
      <c r="C208" s="251"/>
      <c r="D208" s="356"/>
      <c r="E208" s="587" t="s">
        <v>73</v>
      </c>
      <c r="F208" s="499" t="s">
        <v>498</v>
      </c>
      <c r="G208" s="479">
        <v>7940</v>
      </c>
      <c r="H208" s="500" t="s">
        <v>74</v>
      </c>
      <c r="I208" s="659">
        <v>18</v>
      </c>
      <c r="J208" s="501"/>
      <c r="K208" s="365">
        <f>J208*I208</f>
        <v>0</v>
      </c>
    </row>
    <row r="209" spans="1:11">
      <c r="A209" s="251" t="s">
        <v>75</v>
      </c>
      <c r="B209" s="251"/>
      <c r="C209" s="251"/>
      <c r="D209" s="251"/>
      <c r="E209" s="587" t="s">
        <v>76</v>
      </c>
      <c r="F209" s="499" t="s">
        <v>498</v>
      </c>
      <c r="G209" s="479">
        <v>7940</v>
      </c>
      <c r="H209" s="500" t="s">
        <v>74</v>
      </c>
      <c r="I209" s="659">
        <v>18</v>
      </c>
      <c r="J209" s="501"/>
      <c r="K209" s="365">
        <f t="shared" ref="K209" si="18">J209*I209</f>
        <v>0</v>
      </c>
    </row>
    <row r="210" spans="1:11">
      <c r="A210" s="441"/>
      <c r="B210" s="441"/>
      <c r="C210" s="441"/>
      <c r="D210" s="441"/>
      <c r="E210" s="588"/>
      <c r="F210" s="502"/>
      <c r="G210" s="253"/>
      <c r="H210" s="441" t="s">
        <v>80</v>
      </c>
      <c r="I210" s="441"/>
      <c r="J210" s="503"/>
      <c r="K210" s="504"/>
    </row>
    <row r="211" spans="1:11">
      <c r="A211" s="447" t="s">
        <v>499</v>
      </c>
      <c r="B211" s="441"/>
      <c r="C211" s="441"/>
      <c r="D211" s="441"/>
      <c r="E211" s="588"/>
      <c r="F211" s="492"/>
      <c r="G211" s="251"/>
      <c r="H211" s="493"/>
      <c r="I211" s="493"/>
      <c r="J211" s="503"/>
      <c r="K211" s="504"/>
    </row>
    <row r="212" spans="1:11">
      <c r="A212" s="447"/>
      <c r="B212" s="441"/>
      <c r="C212" s="441"/>
      <c r="D212" s="441"/>
      <c r="E212" s="588"/>
      <c r="F212" s="492"/>
      <c r="G212" s="251"/>
      <c r="H212" s="493"/>
      <c r="I212" s="493"/>
      <c r="J212" s="503"/>
      <c r="K212" s="504"/>
    </row>
    <row r="213" spans="1:11">
      <c r="A213" s="251" t="s">
        <v>500</v>
      </c>
      <c r="B213" s="441"/>
      <c r="C213" s="441"/>
      <c r="D213" s="441"/>
      <c r="E213" s="587" t="s">
        <v>81</v>
      </c>
      <c r="F213" s="499" t="s">
        <v>498</v>
      </c>
      <c r="G213" s="479">
        <v>7940</v>
      </c>
      <c r="H213" s="500" t="s">
        <v>74</v>
      </c>
      <c r="I213" s="659">
        <v>18</v>
      </c>
      <c r="J213" s="501"/>
      <c r="K213" s="365">
        <f t="shared" ref="K213:K216" si="19">J213*I213</f>
        <v>0</v>
      </c>
    </row>
    <row r="214" spans="1:11">
      <c r="A214" s="251" t="s">
        <v>501</v>
      </c>
      <c r="B214" s="441"/>
      <c r="C214" s="441"/>
      <c r="D214" s="441"/>
      <c r="E214" s="587" t="s">
        <v>84</v>
      </c>
      <c r="F214" s="499" t="s">
        <v>498</v>
      </c>
      <c r="G214" s="479">
        <v>7940</v>
      </c>
      <c r="H214" s="500" t="s">
        <v>74</v>
      </c>
      <c r="I214" s="659">
        <v>18</v>
      </c>
      <c r="J214" s="501"/>
      <c r="K214" s="365">
        <f t="shared" si="19"/>
        <v>0</v>
      </c>
    </row>
    <row r="215" spans="1:11">
      <c r="A215" s="251" t="s">
        <v>85</v>
      </c>
      <c r="B215" s="441"/>
      <c r="C215" s="441"/>
      <c r="D215" s="441"/>
      <c r="E215" s="587" t="s">
        <v>86</v>
      </c>
      <c r="F215" s="499" t="s">
        <v>498</v>
      </c>
      <c r="G215" s="479">
        <v>7940</v>
      </c>
      <c r="H215" s="500" t="s">
        <v>91</v>
      </c>
      <c r="I215" s="659">
        <v>6</v>
      </c>
      <c r="J215" s="501"/>
      <c r="K215" s="365">
        <f t="shared" si="19"/>
        <v>0</v>
      </c>
    </row>
    <row r="216" spans="1:11">
      <c r="A216" s="251" t="s">
        <v>88</v>
      </c>
      <c r="B216" s="441"/>
      <c r="C216" s="441"/>
      <c r="D216" s="441"/>
      <c r="E216" s="587" t="s">
        <v>89</v>
      </c>
      <c r="F216" s="499" t="s">
        <v>498</v>
      </c>
      <c r="G216" s="479">
        <v>7940</v>
      </c>
      <c r="H216" s="500" t="s">
        <v>502</v>
      </c>
      <c r="I216" s="659">
        <v>1</v>
      </c>
      <c r="J216" s="501"/>
      <c r="K216" s="365">
        <f t="shared" si="19"/>
        <v>0</v>
      </c>
    </row>
    <row r="217" spans="1:11">
      <c r="A217" s="441"/>
      <c r="B217" s="441"/>
      <c r="C217" s="441"/>
      <c r="D217" s="441"/>
      <c r="E217" s="588"/>
      <c r="F217" s="505"/>
      <c r="G217" s="506" t="s">
        <v>91</v>
      </c>
      <c r="H217" s="507" t="s">
        <v>503</v>
      </c>
      <c r="I217" s="507"/>
      <c r="J217" s="496"/>
      <c r="K217" s="508"/>
    </row>
    <row r="218" spans="1:11">
      <c r="A218" s="441"/>
      <c r="B218" s="441"/>
      <c r="C218" s="441"/>
      <c r="D218" s="441"/>
      <c r="E218" s="588"/>
      <c r="F218" s="502"/>
      <c r="G218" s="441" t="s">
        <v>502</v>
      </c>
      <c r="H218" s="493" t="s">
        <v>505</v>
      </c>
      <c r="I218" s="515"/>
      <c r="J218" s="496"/>
      <c r="K218" s="508"/>
    </row>
    <row r="219" spans="1:11">
      <c r="A219" s="447" t="s">
        <v>504</v>
      </c>
      <c r="B219" s="441"/>
      <c r="C219" s="441"/>
      <c r="D219" s="441"/>
      <c r="E219" s="588"/>
      <c r="F219" s="492"/>
      <c r="I219" s="493"/>
      <c r="J219" s="509"/>
      <c r="K219" s="510"/>
    </row>
    <row r="220" spans="1:11">
      <c r="A220" s="251" t="s">
        <v>506</v>
      </c>
      <c r="B220" s="251"/>
      <c r="C220" s="251"/>
      <c r="D220" s="251"/>
      <c r="E220" s="366"/>
      <c r="F220" s="511"/>
      <c r="G220" s="440"/>
      <c r="H220" s="440"/>
      <c r="I220" s="440"/>
      <c r="J220" s="448"/>
      <c r="K220" s="512"/>
    </row>
    <row r="221" spans="1:11">
      <c r="A221" s="251" t="s">
        <v>507</v>
      </c>
      <c r="B221" s="251"/>
      <c r="C221" s="251"/>
      <c r="D221" s="251"/>
      <c r="E221" s="438"/>
      <c r="F221" s="363" t="s">
        <v>508</v>
      </c>
      <c r="G221" s="450"/>
      <c r="H221" s="475">
        <v>1</v>
      </c>
      <c r="I221" s="475">
        <v>6</v>
      </c>
      <c r="J221" s="364"/>
      <c r="K221" s="365">
        <f t="shared" ref="K221:K222" si="20">J221*I221</f>
        <v>0</v>
      </c>
    </row>
    <row r="222" spans="1:11">
      <c r="A222" s="441" t="s">
        <v>509</v>
      </c>
      <c r="B222" s="441"/>
      <c r="C222" s="441"/>
      <c r="D222" s="441"/>
      <c r="E222" s="587"/>
      <c r="F222" s="499" t="s">
        <v>510</v>
      </c>
      <c r="G222" s="513"/>
      <c r="H222" s="500">
        <v>0.2</v>
      </c>
      <c r="I222" s="475">
        <v>14</v>
      </c>
      <c r="J222" s="452"/>
      <c r="K222" s="365">
        <f t="shared" si="20"/>
        <v>0</v>
      </c>
    </row>
    <row r="223" spans="1:11">
      <c r="J223" s="347"/>
      <c r="K223" s="490"/>
    </row>
    <row r="224" spans="1:11">
      <c r="A224" s="447" t="s">
        <v>511</v>
      </c>
      <c r="B224" s="441"/>
      <c r="C224" s="441"/>
      <c r="D224" s="441"/>
      <c r="E224" s="405"/>
      <c r="F224" s="502"/>
      <c r="G224" s="514"/>
      <c r="H224" s="515"/>
      <c r="I224" s="480"/>
      <c r="J224" s="516"/>
      <c r="K224" s="517"/>
    </row>
    <row r="225" spans="1:15">
      <c r="A225" s="447"/>
      <c r="B225" s="441"/>
      <c r="C225" s="441"/>
      <c r="D225" s="441"/>
      <c r="E225" s="405"/>
      <c r="F225" s="502"/>
      <c r="G225" s="514"/>
      <c r="H225" s="515"/>
      <c r="I225" s="480"/>
      <c r="J225" s="516"/>
      <c r="K225" s="517"/>
    </row>
    <row r="226" spans="1:15">
      <c r="A226" s="447" t="s">
        <v>512</v>
      </c>
      <c r="B226" s="441"/>
      <c r="C226" s="441"/>
      <c r="D226" s="441"/>
      <c r="E226" s="405"/>
      <c r="F226" s="502"/>
      <c r="G226" s="514"/>
      <c r="H226" s="515"/>
      <c r="I226" s="480"/>
      <c r="J226" s="516"/>
      <c r="K226" s="517"/>
    </row>
    <row r="227" spans="1:15">
      <c r="A227" s="328"/>
      <c r="B227" s="441"/>
      <c r="C227" s="441"/>
      <c r="D227" s="441"/>
      <c r="E227" s="405"/>
      <c r="F227" s="502"/>
      <c r="G227" s="514"/>
      <c r="H227" s="515"/>
      <c r="I227" s="480"/>
      <c r="J227" s="516"/>
      <c r="K227" s="517"/>
    </row>
    <row r="228" spans="1:15">
      <c r="A228" s="251" t="s">
        <v>513</v>
      </c>
      <c r="B228" s="441"/>
      <c r="C228" s="441"/>
      <c r="D228" s="441"/>
      <c r="E228" s="405"/>
      <c r="F228" s="502"/>
      <c r="G228" s="514"/>
      <c r="H228" s="515"/>
      <c r="I228" s="480"/>
      <c r="J228" s="516"/>
      <c r="K228" s="517"/>
    </row>
    <row r="229" spans="1:15">
      <c r="A229" s="251" t="s">
        <v>514</v>
      </c>
      <c r="B229" s="441"/>
      <c r="C229" s="441"/>
      <c r="D229" s="441"/>
      <c r="E229" s="587" t="s">
        <v>92</v>
      </c>
      <c r="F229" s="518" t="s">
        <v>61</v>
      </c>
      <c r="G229" s="519">
        <v>6</v>
      </c>
      <c r="H229" s="520">
        <v>40</v>
      </c>
      <c r="I229" s="519">
        <v>1</v>
      </c>
      <c r="J229" s="364"/>
      <c r="K229" s="365">
        <f t="shared" ref="K229:K230" si="21">J229*I229</f>
        <v>0</v>
      </c>
      <c r="L229" s="521"/>
      <c r="M229" s="521"/>
      <c r="N229" s="522"/>
      <c r="O229" s="497"/>
    </row>
    <row r="230" spans="1:15">
      <c r="A230" s="251" t="s">
        <v>94</v>
      </c>
      <c r="B230" s="441"/>
      <c r="C230" s="441"/>
      <c r="D230" s="441"/>
      <c r="E230" s="587"/>
      <c r="F230" s="523" t="s">
        <v>61</v>
      </c>
      <c r="G230" s="524">
        <v>6</v>
      </c>
      <c r="H230" s="519">
        <v>40</v>
      </c>
      <c r="I230" s="519">
        <v>1</v>
      </c>
      <c r="J230" s="452"/>
      <c r="K230" s="365">
        <f t="shared" si="21"/>
        <v>0</v>
      </c>
    </row>
    <row r="231" spans="1:15">
      <c r="A231" s="251" t="s">
        <v>515</v>
      </c>
      <c r="B231" s="441"/>
      <c r="C231" s="441"/>
      <c r="D231" s="441"/>
      <c r="E231" s="405"/>
      <c r="F231" s="525"/>
      <c r="G231" s="526"/>
      <c r="H231" s="527"/>
      <c r="I231" s="612"/>
      <c r="J231" s="445"/>
      <c r="K231" s="446"/>
    </row>
    <row r="232" spans="1:15">
      <c r="A232" s="251" t="s">
        <v>568</v>
      </c>
      <c r="B232" s="441"/>
      <c r="C232" s="441"/>
      <c r="D232" s="441"/>
      <c r="E232" s="587" t="s">
        <v>92</v>
      </c>
      <c r="F232" s="450" t="s">
        <v>61</v>
      </c>
      <c r="G232" s="524">
        <v>6</v>
      </c>
      <c r="H232" s="450">
        <v>40</v>
      </c>
      <c r="I232" s="519">
        <v>1</v>
      </c>
      <c r="J232" s="364"/>
      <c r="K232" s="365">
        <f>J232*I232</f>
        <v>0</v>
      </c>
      <c r="L232" s="521"/>
      <c r="M232" s="528"/>
      <c r="N232" s="522"/>
      <c r="O232" s="497"/>
    </row>
    <row r="233" spans="1:15">
      <c r="A233" s="251" t="s">
        <v>516</v>
      </c>
      <c r="B233" s="441"/>
      <c r="C233" s="441"/>
      <c r="D233" s="441"/>
      <c r="E233" s="587"/>
      <c r="F233" s="450" t="s">
        <v>517</v>
      </c>
      <c r="G233" s="451" t="s">
        <v>518</v>
      </c>
      <c r="H233" s="524"/>
      <c r="I233" s="475" t="s">
        <v>291</v>
      </c>
      <c r="J233" s="378" t="s">
        <v>312</v>
      </c>
      <c r="K233" s="379" t="s">
        <v>312</v>
      </c>
    </row>
    <row r="234" spans="1:15">
      <c r="A234" s="251" t="s">
        <v>519</v>
      </c>
      <c r="B234" s="441"/>
      <c r="C234" s="441"/>
      <c r="D234" s="441"/>
      <c r="E234" s="405"/>
      <c r="F234" s="253"/>
      <c r="G234" s="253"/>
      <c r="H234" s="529"/>
      <c r="I234" s="529"/>
      <c r="J234" s="445"/>
      <c r="K234" s="530"/>
    </row>
    <row r="235" spans="1:15">
      <c r="A235" s="440"/>
      <c r="B235" s="441"/>
      <c r="C235" s="441"/>
      <c r="D235" s="441"/>
      <c r="E235" s="405"/>
      <c r="F235" s="440"/>
      <c r="G235" s="251"/>
      <c r="H235" s="521"/>
      <c r="I235" s="528"/>
      <c r="J235" s="445"/>
      <c r="K235" s="446"/>
    </row>
    <row r="236" spans="1:15">
      <c r="A236" s="447" t="s">
        <v>520</v>
      </c>
      <c r="B236" s="441"/>
      <c r="C236" s="441"/>
      <c r="D236" s="441"/>
      <c r="E236" s="405"/>
      <c r="F236" s="251"/>
      <c r="G236" s="251"/>
      <c r="H236" s="253"/>
      <c r="I236" s="253"/>
      <c r="J236" s="445"/>
      <c r="K236" s="446"/>
    </row>
    <row r="237" spans="1:15">
      <c r="A237" s="251" t="s">
        <v>521</v>
      </c>
      <c r="B237" s="441"/>
      <c r="C237" s="441"/>
      <c r="D237" s="441"/>
      <c r="E237" s="587" t="s">
        <v>522</v>
      </c>
      <c r="F237" s="613" t="s">
        <v>523</v>
      </c>
      <c r="G237" s="518" t="s">
        <v>518</v>
      </c>
      <c r="H237" s="450"/>
      <c r="I237" s="475" t="s">
        <v>291</v>
      </c>
      <c r="J237" s="378" t="s">
        <v>312</v>
      </c>
      <c r="K237" s="379" t="s">
        <v>312</v>
      </c>
    </row>
    <row r="238" spans="1:15">
      <c r="A238" s="251"/>
      <c r="B238" s="441"/>
      <c r="C238" s="441"/>
      <c r="D238" s="441"/>
      <c r="E238" s="405"/>
      <c r="F238" s="525" t="s">
        <v>524</v>
      </c>
      <c r="G238" s="525"/>
      <c r="H238" s="251"/>
      <c r="I238" s="251"/>
      <c r="J238" s="445"/>
      <c r="K238" s="446"/>
    </row>
    <row r="239" spans="1:15">
      <c r="A239" s="251"/>
      <c r="B239" s="441"/>
      <c r="C239" s="441"/>
      <c r="D239" s="441"/>
      <c r="E239" s="405"/>
      <c r="F239" s="251" t="s">
        <v>525</v>
      </c>
      <c r="G239" s="251"/>
      <c r="H239" s="253"/>
      <c r="I239" s="253"/>
      <c r="J239" s="445"/>
      <c r="K239" s="446"/>
    </row>
    <row r="240" spans="1:15">
      <c r="A240" s="440"/>
      <c r="B240" s="441"/>
      <c r="C240" s="441"/>
      <c r="D240" s="441"/>
      <c r="E240" s="405"/>
      <c r="F240" s="253"/>
      <c r="G240" s="253"/>
      <c r="H240" s="253"/>
      <c r="I240" s="253"/>
      <c r="J240" s="445"/>
      <c r="K240" s="446"/>
    </row>
    <row r="241" spans="1:11">
      <c r="A241" s="447" t="s">
        <v>526</v>
      </c>
      <c r="B241" s="441"/>
      <c r="C241" s="441"/>
      <c r="D241" s="441"/>
      <c r="E241" s="405"/>
      <c r="F241" s="253"/>
      <c r="G241" s="253"/>
      <c r="H241" s="251"/>
      <c r="I241" s="251"/>
      <c r="J241" s="445"/>
      <c r="K241" s="446"/>
    </row>
    <row r="242" spans="1:11">
      <c r="A242" s="440"/>
      <c r="B242" s="441"/>
      <c r="C242" s="441"/>
      <c r="D242" s="441"/>
      <c r="E242" s="405"/>
      <c r="F242" s="440"/>
      <c r="G242" s="440"/>
      <c r="H242" s="253"/>
      <c r="I242" s="253"/>
      <c r="J242" s="448"/>
      <c r="K242" s="449"/>
    </row>
    <row r="243" spans="1:11">
      <c r="A243" s="251" t="s">
        <v>95</v>
      </c>
      <c r="B243" s="441"/>
      <c r="C243" s="441"/>
      <c r="D243" s="441"/>
      <c r="E243" s="587" t="s">
        <v>96</v>
      </c>
      <c r="F243" s="450" t="s">
        <v>61</v>
      </c>
      <c r="G243" s="451">
        <v>43</v>
      </c>
      <c r="H243" s="450">
        <v>40</v>
      </c>
      <c r="I243" s="519">
        <v>1</v>
      </c>
      <c r="J243" s="364"/>
      <c r="K243" s="365">
        <f t="shared" ref="K243:K244" si="22">J243*I243</f>
        <v>0</v>
      </c>
    </row>
    <row r="244" spans="1:11">
      <c r="A244" s="440" t="s">
        <v>449</v>
      </c>
      <c r="B244" s="441"/>
      <c r="C244" s="441"/>
      <c r="D244" s="441"/>
      <c r="E244" s="587"/>
      <c r="F244" s="450" t="s">
        <v>61</v>
      </c>
      <c r="G244" s="451">
        <v>43</v>
      </c>
      <c r="H244" s="451">
        <v>40</v>
      </c>
      <c r="I244" s="519">
        <v>1</v>
      </c>
      <c r="J244" s="452"/>
      <c r="K244" s="365">
        <f t="shared" si="22"/>
        <v>0</v>
      </c>
    </row>
    <row r="245" spans="1:11">
      <c r="A245" s="440"/>
      <c r="B245" s="441"/>
      <c r="C245" s="441"/>
      <c r="D245" s="441"/>
      <c r="E245" s="405"/>
      <c r="F245" s="253"/>
      <c r="G245" s="442"/>
      <c r="H245" s="442"/>
      <c r="I245" s="442"/>
      <c r="J245" s="399"/>
      <c r="K245" s="400"/>
    </row>
    <row r="246" spans="1:11">
      <c r="A246" s="440"/>
      <c r="B246" s="441"/>
      <c r="C246" s="441"/>
      <c r="D246" s="441"/>
      <c r="E246" s="405"/>
      <c r="F246" s="253"/>
      <c r="G246" s="442"/>
      <c r="H246" s="442"/>
      <c r="I246" s="442"/>
      <c r="J246" s="399"/>
      <c r="K246" s="400"/>
    </row>
    <row r="247" spans="1:11">
      <c r="A247" s="447" t="s">
        <v>527</v>
      </c>
      <c r="B247" s="252"/>
      <c r="C247" s="252"/>
      <c r="D247" s="252"/>
      <c r="E247" s="605"/>
      <c r="F247" s="531"/>
      <c r="G247" s="532"/>
      <c r="H247" s="533"/>
      <c r="I247" s="533"/>
      <c r="J247" s="445"/>
      <c r="K247" s="517"/>
    </row>
    <row r="248" spans="1:11">
      <c r="A248" s="534"/>
      <c r="B248" s="252"/>
      <c r="C248" s="252"/>
      <c r="D248" s="252"/>
      <c r="E248" s="605"/>
      <c r="F248" s="531"/>
      <c r="G248" s="532"/>
      <c r="H248" s="533"/>
      <c r="I248" s="533"/>
      <c r="J248" s="445"/>
      <c r="K248" s="517"/>
    </row>
    <row r="249" spans="1:11">
      <c r="A249" s="534" t="s">
        <v>528</v>
      </c>
      <c r="B249" s="252"/>
      <c r="C249" s="252"/>
      <c r="D249" s="252"/>
      <c r="E249" s="605"/>
      <c r="F249" s="531"/>
      <c r="G249" s="532"/>
      <c r="H249" s="533"/>
      <c r="I249" s="533"/>
      <c r="K249" s="535"/>
    </row>
    <row r="250" spans="1:11">
      <c r="A250" s="441" t="s">
        <v>529</v>
      </c>
      <c r="B250" s="252"/>
      <c r="C250" s="252"/>
      <c r="D250" s="252"/>
      <c r="E250" s="438" t="s">
        <v>530</v>
      </c>
      <c r="F250" s="499" t="s">
        <v>379</v>
      </c>
      <c r="G250" s="475">
        <v>1</v>
      </c>
      <c r="H250" s="500">
        <v>1</v>
      </c>
      <c r="I250" s="661">
        <v>1</v>
      </c>
      <c r="J250" s="536"/>
      <c r="K250" s="365">
        <f t="shared" ref="K250" si="23">J250*I250</f>
        <v>0</v>
      </c>
    </row>
    <row r="251" spans="1:11">
      <c r="A251" s="252"/>
      <c r="B251" s="252"/>
      <c r="C251" s="252"/>
      <c r="D251" s="252"/>
      <c r="E251" s="606"/>
      <c r="F251" s="502"/>
      <c r="G251" s="537"/>
      <c r="H251" s="538"/>
      <c r="I251" s="662"/>
      <c r="J251" s="539"/>
      <c r="K251" s="540"/>
    </row>
    <row r="252" spans="1:11">
      <c r="A252" s="534" t="s">
        <v>531</v>
      </c>
      <c r="B252" s="252"/>
      <c r="C252" s="252"/>
      <c r="D252" s="252"/>
      <c r="E252" s="606"/>
      <c r="F252" s="492"/>
      <c r="G252" s="541"/>
      <c r="H252" s="532"/>
      <c r="I252" s="532"/>
      <c r="K252" s="540"/>
    </row>
    <row r="253" spans="1:11">
      <c r="A253" s="441" t="s">
        <v>532</v>
      </c>
      <c r="B253" s="252"/>
      <c r="C253" s="252"/>
      <c r="D253" s="252"/>
      <c r="E253" s="438" t="s">
        <v>530</v>
      </c>
      <c r="F253" s="499" t="s">
        <v>379</v>
      </c>
      <c r="G253" s="513">
        <v>1</v>
      </c>
      <c r="H253" s="500">
        <v>1</v>
      </c>
      <c r="I253" s="475">
        <v>1</v>
      </c>
      <c r="J253" s="364"/>
      <c r="K253" s="365">
        <f t="shared" ref="K253:K261" si="24">J253*I253</f>
        <v>0</v>
      </c>
    </row>
    <row r="254" spans="1:11">
      <c r="A254" s="441" t="s">
        <v>533</v>
      </c>
      <c r="B254" s="252"/>
      <c r="C254" s="252"/>
      <c r="D254" s="252"/>
      <c r="E254" s="438" t="s">
        <v>530</v>
      </c>
      <c r="F254" s="499" t="s">
        <v>379</v>
      </c>
      <c r="G254" s="513">
        <v>1</v>
      </c>
      <c r="H254" s="500">
        <v>1</v>
      </c>
      <c r="I254" s="475">
        <v>1</v>
      </c>
      <c r="J254" s="452"/>
      <c r="K254" s="365">
        <f t="shared" si="24"/>
        <v>0</v>
      </c>
    </row>
    <row r="255" spans="1:11">
      <c r="A255" s="441" t="s">
        <v>534</v>
      </c>
      <c r="B255" s="252"/>
      <c r="C255" s="252"/>
      <c r="D255" s="533" t="s">
        <v>535</v>
      </c>
      <c r="E255" s="438" t="s">
        <v>387</v>
      </c>
      <c r="F255" s="499" t="s">
        <v>379</v>
      </c>
      <c r="G255" s="513">
        <v>1</v>
      </c>
      <c r="H255" s="500">
        <v>1</v>
      </c>
      <c r="I255" s="475">
        <v>1</v>
      </c>
      <c r="J255" s="364"/>
      <c r="K255" s="365">
        <f t="shared" si="24"/>
        <v>0</v>
      </c>
    </row>
    <row r="256" spans="1:11">
      <c r="A256" s="441" t="s">
        <v>536</v>
      </c>
      <c r="B256" s="252"/>
      <c r="C256" s="252"/>
      <c r="D256" s="252"/>
      <c r="E256" s="438" t="s">
        <v>81</v>
      </c>
      <c r="F256" s="499" t="s">
        <v>63</v>
      </c>
      <c r="G256" s="513">
        <v>1</v>
      </c>
      <c r="H256" s="500">
        <v>1</v>
      </c>
      <c r="I256" s="475">
        <v>1</v>
      </c>
      <c r="J256" s="364"/>
      <c r="K256" s="365">
        <f t="shared" si="24"/>
        <v>0</v>
      </c>
    </row>
    <row r="257" spans="1:11">
      <c r="A257" s="441" t="s">
        <v>537</v>
      </c>
      <c r="B257" s="252"/>
      <c r="C257" s="252"/>
      <c r="D257" s="533" t="s">
        <v>538</v>
      </c>
      <c r="E257" s="438" t="s">
        <v>539</v>
      </c>
      <c r="F257" s="499" t="s">
        <v>63</v>
      </c>
      <c r="G257" s="513">
        <v>1</v>
      </c>
      <c r="H257" s="500">
        <v>1</v>
      </c>
      <c r="I257" s="475">
        <v>1</v>
      </c>
      <c r="J257" s="364"/>
      <c r="K257" s="365">
        <f t="shared" si="24"/>
        <v>0</v>
      </c>
    </row>
    <row r="258" spans="1:11">
      <c r="A258" s="542" t="s">
        <v>540</v>
      </c>
      <c r="B258" s="252"/>
      <c r="C258" s="252"/>
      <c r="D258" s="252"/>
      <c r="E258" s="438" t="s">
        <v>86</v>
      </c>
      <c r="F258" s="499" t="s">
        <v>379</v>
      </c>
      <c r="G258" s="513">
        <v>1</v>
      </c>
      <c r="H258" s="500">
        <v>1</v>
      </c>
      <c r="I258" s="475">
        <v>1</v>
      </c>
      <c r="J258" s="364"/>
      <c r="K258" s="365">
        <f t="shared" si="24"/>
        <v>0</v>
      </c>
    </row>
    <row r="259" spans="1:11">
      <c r="A259" s="441" t="s">
        <v>541</v>
      </c>
      <c r="B259" s="252"/>
      <c r="C259" s="252"/>
      <c r="D259" s="252"/>
      <c r="E259" s="438" t="s">
        <v>542</v>
      </c>
      <c r="F259" s="499" t="s">
        <v>379</v>
      </c>
      <c r="G259" s="513">
        <v>1</v>
      </c>
      <c r="H259" s="500">
        <v>1</v>
      </c>
      <c r="I259" s="475">
        <v>1</v>
      </c>
      <c r="J259" s="364"/>
      <c r="K259" s="365">
        <f t="shared" si="24"/>
        <v>0</v>
      </c>
    </row>
    <row r="260" spans="1:11">
      <c r="A260" s="542" t="s">
        <v>543</v>
      </c>
      <c r="B260" s="252"/>
      <c r="C260" s="252"/>
      <c r="D260" s="252"/>
      <c r="E260" s="438" t="s">
        <v>544</v>
      </c>
      <c r="F260" s="499" t="s">
        <v>379</v>
      </c>
      <c r="G260" s="513">
        <v>1</v>
      </c>
      <c r="H260" s="500">
        <v>1</v>
      </c>
      <c r="I260" s="475">
        <v>1</v>
      </c>
      <c r="J260" s="364"/>
      <c r="K260" s="365">
        <f t="shared" si="24"/>
        <v>0</v>
      </c>
    </row>
    <row r="261" spans="1:11">
      <c r="A261" s="542" t="s">
        <v>545</v>
      </c>
      <c r="B261" s="252"/>
      <c r="C261" s="252"/>
      <c r="D261" s="252"/>
      <c r="E261" s="438" t="s">
        <v>546</v>
      </c>
      <c r="F261" s="499" t="s">
        <v>379</v>
      </c>
      <c r="G261" s="513">
        <v>1</v>
      </c>
      <c r="H261" s="500">
        <v>1</v>
      </c>
      <c r="I261" s="475">
        <v>1</v>
      </c>
      <c r="J261" s="364"/>
      <c r="K261" s="365">
        <f t="shared" si="24"/>
        <v>0</v>
      </c>
    </row>
    <row r="262" spans="1:11">
      <c r="A262" s="542"/>
      <c r="B262" s="252"/>
      <c r="C262" s="252"/>
      <c r="D262" s="252"/>
      <c r="E262" s="605"/>
      <c r="F262" s="502"/>
      <c r="G262" s="514"/>
      <c r="H262" s="515"/>
      <c r="I262" s="538"/>
      <c r="K262" s="540"/>
    </row>
    <row r="263" spans="1:11">
      <c r="A263" s="534" t="s">
        <v>547</v>
      </c>
      <c r="B263" s="252"/>
      <c r="C263" s="252"/>
      <c r="D263" s="252"/>
      <c r="E263" s="605"/>
      <c r="F263" s="492"/>
      <c r="G263" s="356"/>
      <c r="H263" s="441"/>
      <c r="I263" s="532"/>
      <c r="K263" s="540"/>
    </row>
    <row r="264" spans="1:11">
      <c r="A264" s="542" t="s">
        <v>548</v>
      </c>
      <c r="B264" s="252"/>
      <c r="C264" s="252"/>
      <c r="D264" s="252"/>
      <c r="E264" s="438" t="s">
        <v>530</v>
      </c>
      <c r="F264" s="499" t="s">
        <v>219</v>
      </c>
      <c r="G264" s="475">
        <v>6</v>
      </c>
      <c r="H264" s="543">
        <v>1</v>
      </c>
      <c r="I264" s="475">
        <v>6</v>
      </c>
      <c r="J264" s="364"/>
      <c r="K264" s="365">
        <f t="shared" ref="K264" si="25">J264*I264</f>
        <v>0</v>
      </c>
    </row>
    <row r="265" spans="1:11">
      <c r="A265" s="441" t="s">
        <v>532</v>
      </c>
      <c r="B265" s="252"/>
      <c r="C265" s="252"/>
      <c r="D265" s="252"/>
      <c r="E265" s="438" t="s">
        <v>530</v>
      </c>
      <c r="F265" s="499" t="s">
        <v>549</v>
      </c>
      <c r="G265" s="544">
        <v>120</v>
      </c>
      <c r="H265" s="500" t="s">
        <v>291</v>
      </c>
      <c r="I265" s="475" t="s">
        <v>291</v>
      </c>
      <c r="J265" s="378" t="s">
        <v>312</v>
      </c>
      <c r="K265" s="379" t="s">
        <v>312</v>
      </c>
    </row>
    <row r="266" spans="1:11">
      <c r="A266" s="441" t="s">
        <v>533</v>
      </c>
      <c r="B266" s="252"/>
      <c r="C266" s="252"/>
      <c r="D266" s="252"/>
      <c r="E266" s="438" t="s">
        <v>530</v>
      </c>
      <c r="F266" s="499" t="s">
        <v>549</v>
      </c>
      <c r="G266" s="544">
        <v>120</v>
      </c>
      <c r="H266" s="500" t="s">
        <v>291</v>
      </c>
      <c r="I266" s="475" t="s">
        <v>291</v>
      </c>
      <c r="J266" s="378" t="s">
        <v>312</v>
      </c>
      <c r="K266" s="379" t="s">
        <v>312</v>
      </c>
    </row>
    <row r="267" spans="1:11">
      <c r="A267" s="542" t="s">
        <v>534</v>
      </c>
      <c r="B267" s="252"/>
      <c r="C267" s="252"/>
      <c r="D267" s="533" t="s">
        <v>535</v>
      </c>
      <c r="E267" s="438" t="s">
        <v>387</v>
      </c>
      <c r="F267" s="499" t="s">
        <v>219</v>
      </c>
      <c r="G267" s="544">
        <v>6</v>
      </c>
      <c r="H267" s="500">
        <v>1</v>
      </c>
      <c r="I267" s="475">
        <v>6</v>
      </c>
      <c r="J267" s="364"/>
      <c r="K267" s="365">
        <f t="shared" ref="K267:K268" si="26">J267*I267</f>
        <v>0</v>
      </c>
    </row>
    <row r="268" spans="1:11">
      <c r="A268" s="441" t="s">
        <v>536</v>
      </c>
      <c r="B268" s="252"/>
      <c r="C268" s="252"/>
      <c r="D268" s="252"/>
      <c r="E268" s="438" t="s">
        <v>81</v>
      </c>
      <c r="F268" s="499" t="s">
        <v>219</v>
      </c>
      <c r="G268" s="544">
        <v>6</v>
      </c>
      <c r="H268" s="500">
        <v>1</v>
      </c>
      <c r="I268" s="475">
        <v>6</v>
      </c>
      <c r="J268" s="364"/>
      <c r="K268" s="365">
        <f t="shared" si="26"/>
        <v>0</v>
      </c>
    </row>
    <row r="269" spans="1:11">
      <c r="A269" s="441" t="s">
        <v>537</v>
      </c>
      <c r="B269" s="252"/>
      <c r="C269" s="252"/>
      <c r="D269" s="533" t="s">
        <v>538</v>
      </c>
      <c r="E269" s="438" t="s">
        <v>539</v>
      </c>
      <c r="F269" s="499"/>
      <c r="G269" s="513"/>
      <c r="H269" s="500"/>
      <c r="I269" s="475" t="s">
        <v>291</v>
      </c>
      <c r="J269" s="378" t="s">
        <v>312</v>
      </c>
      <c r="K269" s="379" t="s">
        <v>312</v>
      </c>
    </row>
    <row r="270" spans="1:11">
      <c r="A270" s="441" t="s">
        <v>550</v>
      </c>
      <c r="B270" s="252"/>
      <c r="C270" s="252"/>
      <c r="D270" s="252"/>
      <c r="E270" s="438" t="s">
        <v>530</v>
      </c>
      <c r="F270" s="499" t="s">
        <v>549</v>
      </c>
      <c r="G270" s="544">
        <v>120</v>
      </c>
      <c r="H270" s="500" t="s">
        <v>291</v>
      </c>
      <c r="I270" s="475" t="s">
        <v>291</v>
      </c>
      <c r="J270" s="378" t="s">
        <v>312</v>
      </c>
      <c r="K270" s="379" t="s">
        <v>312</v>
      </c>
    </row>
    <row r="271" spans="1:11">
      <c r="A271" s="441" t="s">
        <v>551</v>
      </c>
      <c r="B271" s="252"/>
      <c r="C271" s="252"/>
      <c r="D271" s="252"/>
      <c r="E271" s="438" t="s">
        <v>552</v>
      </c>
      <c r="F271" s="499" t="s">
        <v>553</v>
      </c>
      <c r="G271" s="544">
        <v>120</v>
      </c>
      <c r="H271" s="500" t="s">
        <v>291</v>
      </c>
      <c r="I271" s="475" t="s">
        <v>291</v>
      </c>
      <c r="J271" s="378" t="s">
        <v>312</v>
      </c>
      <c r="K271" s="379" t="s">
        <v>312</v>
      </c>
    </row>
    <row r="272" spans="1:11">
      <c r="A272" s="441" t="s">
        <v>541</v>
      </c>
      <c r="B272" s="252"/>
      <c r="C272" s="252"/>
      <c r="D272" s="252"/>
      <c r="E272" s="438" t="s">
        <v>542</v>
      </c>
      <c r="F272" s="499" t="s">
        <v>549</v>
      </c>
      <c r="G272" s="544">
        <v>120</v>
      </c>
      <c r="H272" s="500" t="s">
        <v>291</v>
      </c>
      <c r="I272" s="475" t="s">
        <v>291</v>
      </c>
      <c r="J272" s="378" t="s">
        <v>312</v>
      </c>
      <c r="K272" s="379" t="s">
        <v>312</v>
      </c>
    </row>
    <row r="273" spans="1:11">
      <c r="A273" s="542" t="s">
        <v>554</v>
      </c>
      <c r="B273" s="252"/>
      <c r="C273" s="252"/>
      <c r="D273" s="252"/>
      <c r="E273" s="606"/>
      <c r="F273" s="545"/>
      <c r="G273" s="546"/>
      <c r="H273" s="547"/>
      <c r="I273" s="547"/>
      <c r="K273" s="540"/>
    </row>
    <row r="274" spans="1:11">
      <c r="A274" s="441" t="s">
        <v>555</v>
      </c>
      <c r="B274" s="252"/>
      <c r="C274" s="252"/>
      <c r="D274" s="252"/>
      <c r="E274" s="438" t="s">
        <v>556</v>
      </c>
      <c r="F274" s="499" t="s">
        <v>219</v>
      </c>
      <c r="G274" s="548">
        <v>6</v>
      </c>
      <c r="H274" s="549">
        <v>1</v>
      </c>
      <c r="I274" s="450">
        <v>6</v>
      </c>
      <c r="J274" s="364"/>
      <c r="K274" s="365">
        <f t="shared" ref="K274" si="27">J274*I274</f>
        <v>0</v>
      </c>
    </row>
    <row r="275" spans="1:11">
      <c r="A275" s="252"/>
      <c r="B275" s="252"/>
      <c r="C275" s="252"/>
      <c r="D275" s="252"/>
      <c r="E275" s="607"/>
      <c r="F275" s="550"/>
      <c r="G275" s="551"/>
      <c r="H275" s="538"/>
      <c r="I275" s="538"/>
      <c r="K275" s="540"/>
    </row>
    <row r="276" spans="1:11">
      <c r="A276" s="252"/>
      <c r="B276" s="252"/>
      <c r="C276" s="252"/>
      <c r="D276" s="252"/>
      <c r="E276" s="605"/>
      <c r="F276" s="552"/>
      <c r="G276" s="551"/>
      <c r="H276" s="538"/>
      <c r="I276" s="538"/>
      <c r="K276" s="540"/>
    </row>
    <row r="277" spans="1:11">
      <c r="A277" s="534" t="s">
        <v>557</v>
      </c>
      <c r="B277" s="252"/>
      <c r="C277" s="252"/>
      <c r="D277" s="252"/>
      <c r="E277" s="605"/>
      <c r="F277" s="531"/>
      <c r="G277" s="532"/>
      <c r="H277" s="533"/>
      <c r="I277" s="533"/>
      <c r="K277" s="540"/>
    </row>
    <row r="278" spans="1:11">
      <c r="A278" s="478"/>
      <c r="B278" s="251"/>
      <c r="C278" s="251"/>
      <c r="D278" s="251"/>
      <c r="E278" s="606"/>
      <c r="F278" s="550"/>
      <c r="G278" s="553"/>
      <c r="H278" s="553"/>
      <c r="I278" s="553"/>
      <c r="K278" s="540"/>
    </row>
    <row r="279" spans="1:11">
      <c r="A279" s="478" t="s">
        <v>506</v>
      </c>
      <c r="B279" s="251"/>
      <c r="C279" s="251"/>
      <c r="D279" s="251"/>
      <c r="E279" s="438" t="s">
        <v>530</v>
      </c>
      <c r="F279" s="554" t="s">
        <v>508</v>
      </c>
      <c r="G279" s="450"/>
      <c r="H279" s="475">
        <v>1</v>
      </c>
      <c r="I279" s="475">
        <v>8</v>
      </c>
      <c r="J279" s="364"/>
      <c r="K279" s="365">
        <f t="shared" ref="K279:K280" si="28">J279*I279</f>
        <v>0</v>
      </c>
    </row>
    <row r="280" spans="1:11">
      <c r="A280" s="441" t="s">
        <v>509</v>
      </c>
      <c r="B280" s="252"/>
      <c r="C280" s="252"/>
      <c r="D280" s="252"/>
      <c r="E280" s="438" t="s">
        <v>530</v>
      </c>
      <c r="F280" s="499" t="s">
        <v>510</v>
      </c>
      <c r="G280" s="513"/>
      <c r="H280" s="500">
        <v>0.2</v>
      </c>
      <c r="I280" s="475">
        <v>10</v>
      </c>
      <c r="J280" s="364"/>
      <c r="K280" s="365">
        <f t="shared" si="28"/>
        <v>0</v>
      </c>
    </row>
    <row r="281" spans="1:11">
      <c r="A281" s="441"/>
      <c r="B281" s="252"/>
      <c r="C281" s="252"/>
      <c r="D281" s="252"/>
      <c r="E281" s="480"/>
      <c r="F281" s="502"/>
      <c r="G281" s="514"/>
      <c r="H281" s="515"/>
      <c r="I281" s="255"/>
      <c r="J281" s="712"/>
      <c r="K281" s="400"/>
    </row>
    <row r="282" spans="1:11" ht="15.75" thickBot="1">
      <c r="A282" s="441"/>
      <c r="B282" s="252"/>
      <c r="C282" s="252"/>
      <c r="D282" s="252"/>
      <c r="E282" s="480"/>
      <c r="F282" s="502"/>
      <c r="G282" s="514"/>
      <c r="H282" s="515"/>
      <c r="I282" s="255"/>
      <c r="J282" s="347"/>
      <c r="K282" s="490"/>
    </row>
    <row r="283" spans="1:11" ht="15.75" thickBot="1">
      <c r="A283" s="467" t="s">
        <v>575</v>
      </c>
      <c r="B283" s="556"/>
      <c r="C283" s="556"/>
      <c r="D283" s="557"/>
      <c r="E283" s="600"/>
      <c r="F283" s="558"/>
      <c r="G283" s="559"/>
      <c r="H283" s="560"/>
      <c r="I283" s="471"/>
      <c r="J283" s="472"/>
      <c r="K283" s="473">
        <f>SUM(K208:K280)</f>
        <v>0</v>
      </c>
    </row>
    <row r="284" spans="1:11">
      <c r="K284" s="535"/>
    </row>
    <row r="285" spans="1:11">
      <c r="K285" s="535"/>
    </row>
    <row r="286" spans="1:11">
      <c r="K286" s="535"/>
    </row>
    <row r="287" spans="1:11" ht="18">
      <c r="A287" s="561" t="s">
        <v>558</v>
      </c>
      <c r="B287" s="319"/>
      <c r="C287" s="319"/>
      <c r="D287" s="319"/>
      <c r="E287" s="592"/>
      <c r="F287" s="319"/>
      <c r="G287" s="319"/>
      <c r="H287" s="319"/>
      <c r="I287" s="319"/>
      <c r="J287" s="319"/>
      <c r="K287" s="562"/>
    </row>
    <row r="288" spans="1:11">
      <c r="A288" s="319"/>
      <c r="B288" s="319"/>
      <c r="C288" s="319"/>
      <c r="D288" s="319"/>
      <c r="E288" s="592"/>
      <c r="F288" s="319"/>
      <c r="G288" s="319"/>
      <c r="H288" s="319"/>
      <c r="I288" s="319"/>
      <c r="J288" s="319"/>
      <c r="K288" s="562"/>
    </row>
    <row r="289" spans="1:12">
      <c r="A289" s="354" t="s">
        <v>559</v>
      </c>
      <c r="B289" s="319"/>
      <c r="C289" s="319"/>
      <c r="D289" s="319"/>
      <c r="E289" s="592"/>
      <c r="F289" s="319"/>
      <c r="G289" s="319"/>
      <c r="H289" s="319"/>
      <c r="I289" s="319"/>
      <c r="J289" s="319"/>
      <c r="K289" s="562"/>
      <c r="L289" s="353"/>
    </row>
    <row r="290" spans="1:12">
      <c r="A290" s="563"/>
      <c r="B290" s="563"/>
      <c r="C290" s="563"/>
      <c r="D290" s="563"/>
      <c r="E290" s="608"/>
      <c r="F290" s="563"/>
      <c r="G290" s="563"/>
      <c r="H290" s="563"/>
      <c r="I290" s="563"/>
      <c r="J290" s="564"/>
      <c r="K290" s="565">
        <f>K141</f>
        <v>0</v>
      </c>
    </row>
    <row r="291" spans="1:12">
      <c r="A291" s="319"/>
      <c r="B291" s="319"/>
      <c r="C291" s="319"/>
      <c r="D291" s="319"/>
      <c r="E291" s="592"/>
      <c r="F291" s="319"/>
      <c r="G291" s="319"/>
      <c r="H291" s="319"/>
      <c r="I291" s="319"/>
      <c r="J291" s="319"/>
      <c r="K291" s="562"/>
    </row>
    <row r="292" spans="1:12">
      <c r="A292" s="354" t="s">
        <v>464</v>
      </c>
      <c r="B292" s="319"/>
      <c r="C292" s="319"/>
      <c r="D292" s="319"/>
      <c r="E292" s="592"/>
      <c r="F292" s="319"/>
      <c r="G292" s="319"/>
      <c r="H292" s="319"/>
      <c r="I292" s="319"/>
      <c r="J292" s="319"/>
      <c r="K292" s="566"/>
    </row>
    <row r="293" spans="1:12">
      <c r="A293" s="472"/>
      <c r="B293" s="472"/>
      <c r="C293" s="472"/>
      <c r="D293" s="472"/>
      <c r="E293" s="609"/>
      <c r="F293" s="472"/>
      <c r="G293" s="472"/>
      <c r="H293" s="472"/>
      <c r="I293" s="660"/>
      <c r="J293" s="472"/>
      <c r="K293" s="565">
        <f>SUM(K146:K182)</f>
        <v>0</v>
      </c>
    </row>
    <row r="294" spans="1:12">
      <c r="K294" s="535"/>
    </row>
    <row r="295" spans="1:12">
      <c r="A295" s="491" t="s">
        <v>486</v>
      </c>
      <c r="K295" s="535"/>
    </row>
    <row r="296" spans="1:12">
      <c r="A296" s="472"/>
      <c r="B296" s="472"/>
      <c r="C296" s="472"/>
      <c r="D296" s="472"/>
      <c r="E296" s="609"/>
      <c r="F296" s="472"/>
      <c r="G296" s="472"/>
      <c r="H296" s="472"/>
      <c r="I296" s="660"/>
      <c r="J296" s="472"/>
      <c r="K296" s="565">
        <f>SUM(K208:K280)</f>
        <v>0</v>
      </c>
      <c r="L296" s="447"/>
    </row>
    <row r="298" spans="1:12">
      <c r="B298" s="447" t="s">
        <v>487</v>
      </c>
    </row>
    <row r="299" spans="1:12">
      <c r="B299" s="447" t="s">
        <v>511</v>
      </c>
      <c r="E299" s="610"/>
    </row>
    <row r="300" spans="1:12" ht="15.75" thickBot="1">
      <c r="A300" s="472"/>
      <c r="B300" s="555" t="s">
        <v>527</v>
      </c>
      <c r="C300" s="472"/>
      <c r="D300" s="472"/>
      <c r="E300" s="609"/>
      <c r="F300" s="472"/>
      <c r="G300" s="472"/>
      <c r="H300" s="472"/>
      <c r="I300" s="660"/>
      <c r="J300" s="472"/>
      <c r="K300" s="347"/>
    </row>
    <row r="301" spans="1:12" ht="15.75" thickBot="1">
      <c r="A301" s="491" t="s">
        <v>560</v>
      </c>
      <c r="K301" s="567">
        <f>K290+K293+K296</f>
        <v>0</v>
      </c>
    </row>
  </sheetData>
  <sheetProtection algorithmName="SHA-512" hashValue="BYiK+swxHiJWuFwdcPPldKMA6XKT7KBqbjGxTdTUdusgSw6/h6osbv4kVWOL7lwIn+/ad8WyMS12btipcnZv5w==" saltValue="XhvfgT2dtZHg438hPcF5gg==" spinCount="100000" sheet="1" objects="1" scenarios="1" selectLockedCells="1"/>
  <mergeCells count="13">
    <mergeCell ref="L232:M232"/>
    <mergeCell ref="H235:I235"/>
    <mergeCell ref="A89:D89"/>
    <mergeCell ref="A68:D68"/>
    <mergeCell ref="A82:D82"/>
    <mergeCell ref="A125:D125"/>
    <mergeCell ref="A173:D173"/>
    <mergeCell ref="H231:I231"/>
    <mergeCell ref="H14:I14"/>
    <mergeCell ref="J14:K14"/>
    <mergeCell ref="D100:H100"/>
    <mergeCell ref="D105:H105"/>
    <mergeCell ref="L229:M229"/>
  </mergeCells>
  <conditionalFormatting sqref="H17:H19">
    <cfRule type="cellIs" dxfId="3" priority="3" stopIfTrue="1" operator="notEqual">
      <formula>"     xxxxxx"</formula>
    </cfRule>
  </conditionalFormatting>
  <conditionalFormatting sqref="I56:I57 I32:I33 I50:I51 I17:I19 I41:I42 I121 I111:I112 I137:I138">
    <cfRule type="cellIs" dxfId="2" priority="4" stopIfTrue="1" operator="notEqual">
      <formula>"    XXXXXX"</formula>
    </cfRule>
  </conditionalFormatting>
  <conditionalFormatting sqref="H34">
    <cfRule type="cellIs" dxfId="1" priority="1" stopIfTrue="1" operator="notEqual">
      <formula>"     xxxxxx"</formula>
    </cfRule>
  </conditionalFormatting>
  <conditionalFormatting sqref="I34">
    <cfRule type="cellIs" dxfId="0" priority="2" stopIfTrue="1" operator="notEqual">
      <formula>"    XXXXXX"</formula>
    </cfRule>
  </conditionalFormatting>
  <pageMargins left="1" right="1" top="1" bottom="1" header="0.5" footer="0.5"/>
  <pageSetup paperSize="9" scale="64" orientation="portrait" r:id="rId1"/>
  <rowBreaks count="2" manualBreakCount="2">
    <brk id="69" max="10" man="1"/>
    <brk id="21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Rekapitulacija</vt:lpstr>
      <vt:lpstr>Trasa izven</vt:lpstr>
      <vt:lpstr>Predor</vt:lpstr>
      <vt:lpstr>Predor!Področje_tiskanja</vt:lpstr>
      <vt:lpstr>'Trasa izven'!Področje_tiskanja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 Fortuna</dc:creator>
  <cp:lastModifiedBy>Karmen Jazbec</cp:lastModifiedBy>
  <cp:lastPrinted>2020-02-27T12:11:12Z</cp:lastPrinted>
  <dcterms:created xsi:type="dcterms:W3CDTF">2017-12-07T13:43:06Z</dcterms:created>
  <dcterms:modified xsi:type="dcterms:W3CDTF">2020-02-27T12:40:02Z</dcterms:modified>
</cp:coreProperties>
</file>